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b42f4486ee7e1c60/Documents/Projects/Agrecol plant orders/2025/"/>
    </mc:Choice>
  </mc:AlternateContent>
  <xr:revisionPtr revIDLastSave="1" documentId="8_{97AC1DB0-CA62-4416-9205-7792C3827582}" xr6:coauthVersionLast="47" xr6:coauthVersionMax="47" xr10:uidLastSave="{AE1A0392-7E06-490B-B574-4A82517F3873}"/>
  <workbookProtection workbookAlgorithmName="SHA-512" workbookHashValue="hdhHmNIyyJ8jarSOMVSNklB8Gat6FrtY6q8nM2rm0EtjOvkLnq3vsqsDc5IltpEtRw7JXPd30c+8Eilx3PxzFA==" workbookSaltValue="wv2wkUEdgpjStShJIyY2pA==" workbookSpinCount="100000" lockStructure="1"/>
  <bookViews>
    <workbookView xWindow="-120" yWindow="-120" windowWidth="29040" windowHeight="15720" activeTab="1" xr2:uid="{FCFD19CF-CFF8-4FDB-864B-F1C63F7EFCC9}"/>
  </bookViews>
  <sheets>
    <sheet name="Customer Information" sheetId="2" r:id="rId1"/>
    <sheet name="2025 Wholesale Order Form" sheetId="1" r:id="rId2"/>
  </sheets>
  <definedNames>
    <definedName name="_xlnm.Print_Area" localSheetId="1">'2025 Wholesale Order Form'!$A$1:$G$225</definedName>
    <definedName name="_xlnm.Print_Area" localSheetId="0">'Customer Information'!$A$1:$J$46</definedName>
    <definedName name="_xlnm.Print_Titles" localSheetId="1">'2025 Wholesale Order Form'!$2:$2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1" l="1"/>
  <c r="E181" i="1"/>
  <c r="F180" i="1"/>
  <c r="E180" i="1"/>
  <c r="F179" i="1"/>
  <c r="E179" i="1"/>
  <c r="G179" i="1" s="1"/>
  <c r="F178" i="1"/>
  <c r="E178" i="1"/>
  <c r="G178" i="1" s="1"/>
  <c r="F177" i="1"/>
  <c r="E177" i="1"/>
  <c r="G177" i="1" s="1"/>
  <c r="F176" i="1"/>
  <c r="E176" i="1"/>
  <c r="F175" i="1"/>
  <c r="E175" i="1"/>
  <c r="G175" i="1" s="1"/>
  <c r="F174" i="1"/>
  <c r="E174" i="1"/>
  <c r="G174" i="1" s="1"/>
  <c r="F173" i="1"/>
  <c r="E173" i="1"/>
  <c r="F172" i="1"/>
  <c r="E172" i="1"/>
  <c r="F171" i="1"/>
  <c r="E171" i="1"/>
  <c r="G171" i="1" s="1"/>
  <c r="F162" i="1"/>
  <c r="E162" i="1"/>
  <c r="F161" i="1"/>
  <c r="E161" i="1"/>
  <c r="G161" i="1" s="1"/>
  <c r="F160" i="1"/>
  <c r="E160" i="1"/>
  <c r="F159" i="1"/>
  <c r="E159" i="1"/>
  <c r="F141" i="1"/>
  <c r="E141" i="1"/>
  <c r="F140" i="1"/>
  <c r="E140" i="1"/>
  <c r="G140" i="1" s="1"/>
  <c r="F139" i="1"/>
  <c r="E139" i="1"/>
  <c r="F138" i="1"/>
  <c r="E138" i="1"/>
  <c r="G138" i="1" s="1"/>
  <c r="F137" i="1"/>
  <c r="E137" i="1"/>
  <c r="G137" i="1" s="1"/>
  <c r="F136" i="1"/>
  <c r="E136" i="1"/>
  <c r="F110" i="1"/>
  <c r="E110" i="1"/>
  <c r="F109" i="1"/>
  <c r="E109" i="1"/>
  <c r="G109" i="1" s="1"/>
  <c r="F108" i="1"/>
  <c r="E108" i="1"/>
  <c r="F107" i="1"/>
  <c r="E107" i="1"/>
  <c r="G107" i="1" s="1"/>
  <c r="F106" i="1"/>
  <c r="E106" i="1"/>
  <c r="G106" i="1" s="1"/>
  <c r="F105" i="1"/>
  <c r="E105" i="1"/>
  <c r="F104" i="1"/>
  <c r="E104" i="1"/>
  <c r="F103" i="1"/>
  <c r="E103" i="1"/>
  <c r="G103" i="1" s="1"/>
  <c r="F102" i="1"/>
  <c r="E102" i="1"/>
  <c r="F101" i="1"/>
  <c r="E101" i="1"/>
  <c r="G101" i="1" s="1"/>
  <c r="F100" i="1"/>
  <c r="E100" i="1"/>
  <c r="G100" i="1" s="1"/>
  <c r="F99" i="1"/>
  <c r="E99" i="1"/>
  <c r="F98" i="1"/>
  <c r="E98" i="1"/>
  <c r="F97" i="1"/>
  <c r="E97" i="1"/>
  <c r="G97" i="1" s="1"/>
  <c r="F96" i="1"/>
  <c r="E96" i="1"/>
  <c r="F95" i="1"/>
  <c r="E95" i="1"/>
  <c r="G95" i="1" s="1"/>
  <c r="F94" i="1"/>
  <c r="E94" i="1"/>
  <c r="F93" i="1"/>
  <c r="E93" i="1"/>
  <c r="F92" i="1"/>
  <c r="E92" i="1"/>
  <c r="F91" i="1"/>
  <c r="E91" i="1"/>
  <c r="G91" i="1" s="1"/>
  <c r="G90" i="1"/>
  <c r="F90" i="1"/>
  <c r="E90" i="1"/>
  <c r="F89" i="1"/>
  <c r="E89" i="1"/>
  <c r="F88" i="1"/>
  <c r="E88" i="1"/>
  <c r="G88" i="1" s="1"/>
  <c r="F87" i="1"/>
  <c r="E87" i="1"/>
  <c r="G87" i="1" s="1"/>
  <c r="F86" i="1"/>
  <c r="E86" i="1"/>
  <c r="G86" i="1" s="1"/>
  <c r="F85" i="1"/>
  <c r="E85" i="1"/>
  <c r="F84" i="1"/>
  <c r="E84" i="1"/>
  <c r="G84" i="1" s="1"/>
  <c r="F83" i="1"/>
  <c r="E83" i="1"/>
  <c r="F82" i="1"/>
  <c r="E82" i="1"/>
  <c r="G82" i="1" s="1"/>
  <c r="F81" i="1"/>
  <c r="E81" i="1"/>
  <c r="F68" i="1"/>
  <c r="E68" i="1"/>
  <c r="G68" i="1" s="1"/>
  <c r="F67" i="1"/>
  <c r="E67" i="1"/>
  <c r="F66" i="1"/>
  <c r="E66" i="1"/>
  <c r="F65" i="1"/>
  <c r="E65" i="1"/>
  <c r="G65" i="1" s="1"/>
  <c r="F64" i="1"/>
  <c r="E64" i="1"/>
  <c r="F63" i="1"/>
  <c r="E63" i="1"/>
  <c r="G63" i="1" s="1"/>
  <c r="F62" i="1"/>
  <c r="E62" i="1"/>
  <c r="G62" i="1" s="1"/>
  <c r="F61" i="1"/>
  <c r="E61" i="1"/>
  <c r="F60" i="1"/>
  <c r="G60" i="1" s="1"/>
  <c r="E60" i="1"/>
  <c r="F59" i="1"/>
  <c r="E59" i="1"/>
  <c r="G59" i="1" s="1"/>
  <c r="F58" i="1"/>
  <c r="E58" i="1"/>
  <c r="F57" i="1"/>
  <c r="E57" i="1"/>
  <c r="G57" i="1" s="1"/>
  <c r="F56" i="1"/>
  <c r="G56" i="1" s="1"/>
  <c r="E56" i="1"/>
  <c r="F55" i="1"/>
  <c r="E55" i="1"/>
  <c r="E10" i="1"/>
  <c r="G10" i="1" s="1"/>
  <c r="F10" i="1"/>
  <c r="E11" i="1"/>
  <c r="F11" i="1"/>
  <c r="E12" i="1"/>
  <c r="F12" i="1"/>
  <c r="E13" i="1"/>
  <c r="F13" i="1"/>
  <c r="E14" i="1"/>
  <c r="G14" i="1" s="1"/>
  <c r="F14" i="1"/>
  <c r="E15" i="1"/>
  <c r="F15" i="1"/>
  <c r="E16" i="1"/>
  <c r="G16" i="1" s="1"/>
  <c r="F16" i="1"/>
  <c r="E17" i="1"/>
  <c r="G17" i="1" s="1"/>
  <c r="F17" i="1"/>
  <c r="E18" i="1"/>
  <c r="F18" i="1"/>
  <c r="G18" i="1"/>
  <c r="E19" i="1"/>
  <c r="G19" i="1" s="1"/>
  <c r="F19" i="1"/>
  <c r="E20" i="1"/>
  <c r="G20" i="1" s="1"/>
  <c r="F20" i="1"/>
  <c r="E21" i="1"/>
  <c r="F21" i="1"/>
  <c r="E22" i="1"/>
  <c r="G22" i="1" s="1"/>
  <c r="F22" i="1"/>
  <c r="E23" i="1"/>
  <c r="F23" i="1"/>
  <c r="E24" i="1"/>
  <c r="G24" i="1" s="1"/>
  <c r="F24" i="1"/>
  <c r="E25" i="1"/>
  <c r="F25" i="1"/>
  <c r="E26" i="1"/>
  <c r="F26" i="1"/>
  <c r="G26" i="1"/>
  <c r="E27" i="1"/>
  <c r="F27" i="1"/>
  <c r="E28" i="1"/>
  <c r="F28" i="1"/>
  <c r="E29" i="1"/>
  <c r="F29" i="1"/>
  <c r="F157" i="1"/>
  <c r="E157" i="1"/>
  <c r="G160" i="1" l="1"/>
  <c r="G94" i="1"/>
  <c r="G83" i="1"/>
  <c r="G81" i="1"/>
  <c r="G23" i="1"/>
  <c r="G28" i="1"/>
  <c r="G12" i="1"/>
  <c r="G58" i="1"/>
  <c r="G92" i="1"/>
  <c r="G98" i="1"/>
  <c r="G104" i="1"/>
  <c r="G110" i="1"/>
  <c r="G141" i="1"/>
  <c r="G172" i="1"/>
  <c r="G27" i="1"/>
  <c r="G11" i="1"/>
  <c r="G64" i="1"/>
  <c r="G93" i="1"/>
  <c r="G99" i="1"/>
  <c r="G105" i="1"/>
  <c r="G136" i="1"/>
  <c r="G159" i="1"/>
  <c r="G173" i="1"/>
  <c r="G29" i="1"/>
  <c r="G21" i="1"/>
  <c r="G15" i="1"/>
  <c r="G66" i="1"/>
  <c r="G89" i="1"/>
  <c r="G180" i="1"/>
  <c r="G13" i="1"/>
  <c r="G25" i="1"/>
  <c r="G55" i="1"/>
  <c r="G61" i="1"/>
  <c r="G67" i="1"/>
  <c r="G181" i="1"/>
  <c r="G85" i="1"/>
  <c r="G96" i="1"/>
  <c r="G102" i="1"/>
  <c r="G108" i="1"/>
  <c r="G139" i="1"/>
  <c r="G162" i="1"/>
  <c r="G176" i="1"/>
  <c r="G157" i="1"/>
  <c r="E201" i="1"/>
  <c r="F201" i="1"/>
  <c r="E202" i="1"/>
  <c r="F202" i="1"/>
  <c r="E184" i="1"/>
  <c r="F184" i="1"/>
  <c r="E185" i="1"/>
  <c r="F185" i="1"/>
  <c r="E186" i="1"/>
  <c r="F186" i="1"/>
  <c r="E187" i="1"/>
  <c r="F187" i="1"/>
  <c r="E188" i="1"/>
  <c r="F188" i="1"/>
  <c r="E189" i="1"/>
  <c r="F189" i="1"/>
  <c r="E190" i="1"/>
  <c r="F190" i="1"/>
  <c r="G190" i="1" s="1"/>
  <c r="E191" i="1"/>
  <c r="F191" i="1"/>
  <c r="E133" i="1"/>
  <c r="F133" i="1"/>
  <c r="E134" i="1"/>
  <c r="F134" i="1"/>
  <c r="E111" i="1"/>
  <c r="F111" i="1"/>
  <c r="E112" i="1"/>
  <c r="F112" i="1"/>
  <c r="E113" i="1"/>
  <c r="F113" i="1"/>
  <c r="E114" i="1"/>
  <c r="F114" i="1"/>
  <c r="E115" i="1"/>
  <c r="F115" i="1"/>
  <c r="E116" i="1"/>
  <c r="F116" i="1"/>
  <c r="E117" i="1"/>
  <c r="F117" i="1"/>
  <c r="E118" i="1"/>
  <c r="F118" i="1"/>
  <c r="E119" i="1"/>
  <c r="F119" i="1"/>
  <c r="E120" i="1"/>
  <c r="F120" i="1"/>
  <c r="E121" i="1"/>
  <c r="F121" i="1"/>
  <c r="E74" i="1"/>
  <c r="F74" i="1"/>
  <c r="E75" i="1"/>
  <c r="F75" i="1"/>
  <c r="E76" i="1"/>
  <c r="F76" i="1"/>
  <c r="E77" i="1"/>
  <c r="F77" i="1"/>
  <c r="E78" i="1"/>
  <c r="F78" i="1"/>
  <c r="E79" i="1"/>
  <c r="F79" i="1"/>
  <c r="E80" i="1"/>
  <c r="F80" i="1"/>
  <c r="E48" i="1"/>
  <c r="F48" i="1"/>
  <c r="E49" i="1"/>
  <c r="F49" i="1"/>
  <c r="E50" i="1"/>
  <c r="F50" i="1"/>
  <c r="E51" i="1"/>
  <c r="F51" i="1"/>
  <c r="E52" i="1"/>
  <c r="F52" i="1"/>
  <c r="E53" i="1"/>
  <c r="F53" i="1"/>
  <c r="E54" i="1"/>
  <c r="F54" i="1"/>
  <c r="E32" i="1"/>
  <c r="F32" i="1"/>
  <c r="E33" i="1"/>
  <c r="F33" i="1"/>
  <c r="E34" i="1"/>
  <c r="F34" i="1"/>
  <c r="E35" i="1"/>
  <c r="F35" i="1"/>
  <c r="E30" i="1"/>
  <c r="F30" i="1"/>
  <c r="E31" i="1"/>
  <c r="F31" i="1"/>
  <c r="G215" i="1"/>
  <c r="G120" i="1" l="1"/>
  <c r="G191" i="1"/>
  <c r="G185" i="1"/>
  <c r="G31" i="1"/>
  <c r="G33" i="1"/>
  <c r="G186" i="1"/>
  <c r="G54" i="1"/>
  <c r="G134" i="1"/>
  <c r="G184" i="1"/>
  <c r="G202" i="1"/>
  <c r="G188" i="1"/>
  <c r="G80" i="1"/>
  <c r="G79" i="1"/>
  <c r="G121" i="1"/>
  <c r="G35" i="1"/>
  <c r="G49" i="1"/>
  <c r="G119" i="1"/>
  <c r="G201" i="1"/>
  <c r="G32" i="1"/>
  <c r="G48" i="1"/>
  <c r="G30" i="1"/>
  <c r="G34" i="1"/>
  <c r="G78" i="1"/>
  <c r="G189" i="1"/>
  <c r="G187" i="1"/>
  <c r="F205" i="1"/>
  <c r="E205" i="1"/>
  <c r="G221" i="1"/>
  <c r="F169" i="1"/>
  <c r="F170" i="1"/>
  <c r="F193" i="1"/>
  <c r="E193" i="1"/>
  <c r="F192" i="1"/>
  <c r="E192" i="1"/>
  <c r="F183" i="1"/>
  <c r="E183" i="1"/>
  <c r="F182" i="1"/>
  <c r="E182" i="1"/>
  <c r="E170" i="1"/>
  <c r="E169" i="1"/>
  <c r="F168" i="1"/>
  <c r="E168" i="1"/>
  <c r="F167" i="1"/>
  <c r="E167" i="1"/>
  <c r="F166" i="1"/>
  <c r="E166" i="1"/>
  <c r="F165" i="1"/>
  <c r="E165" i="1"/>
  <c r="F164" i="1"/>
  <c r="E164" i="1"/>
  <c r="F163" i="1"/>
  <c r="E163" i="1"/>
  <c r="F158" i="1"/>
  <c r="E158" i="1"/>
  <c r="F47" i="1"/>
  <c r="E47" i="1"/>
  <c r="F39" i="1"/>
  <c r="E39" i="1"/>
  <c r="F38" i="1"/>
  <c r="E38" i="1"/>
  <c r="F37" i="1"/>
  <c r="E37" i="1"/>
  <c r="F36" i="1"/>
  <c r="E36" i="1"/>
  <c r="F44" i="1"/>
  <c r="E44" i="1"/>
  <c r="F129" i="1"/>
  <c r="E129" i="1"/>
  <c r="F70" i="1"/>
  <c r="E70" i="1"/>
  <c r="F69" i="1"/>
  <c r="E69" i="1"/>
  <c r="F195" i="1"/>
  <c r="E195" i="1"/>
  <c r="F8" i="1"/>
  <c r="E8" i="1"/>
  <c r="F147" i="1"/>
  <c r="E147" i="1"/>
  <c r="F4" i="1"/>
  <c r="F5" i="1"/>
  <c r="F6" i="1"/>
  <c r="F7" i="1"/>
  <c r="F9" i="1"/>
  <c r="F40" i="1"/>
  <c r="F41" i="1"/>
  <c r="F42" i="1"/>
  <c r="F43" i="1"/>
  <c r="F45" i="1"/>
  <c r="F46" i="1"/>
  <c r="F71" i="1"/>
  <c r="F72" i="1"/>
  <c r="F73" i="1"/>
  <c r="F122" i="1"/>
  <c r="F123" i="1"/>
  <c r="F124" i="1"/>
  <c r="F125" i="1"/>
  <c r="F126" i="1"/>
  <c r="F127" i="1"/>
  <c r="F128" i="1"/>
  <c r="F130" i="1"/>
  <c r="F131" i="1"/>
  <c r="F132" i="1"/>
  <c r="F135" i="1"/>
  <c r="F142" i="1"/>
  <c r="F143" i="1"/>
  <c r="F144" i="1"/>
  <c r="F145" i="1"/>
  <c r="F146" i="1"/>
  <c r="F149" i="1"/>
  <c r="F150" i="1"/>
  <c r="F151" i="1"/>
  <c r="F152" i="1"/>
  <c r="F153" i="1"/>
  <c r="F154" i="1"/>
  <c r="F155" i="1"/>
  <c r="F156" i="1"/>
  <c r="F194" i="1"/>
  <c r="F196" i="1"/>
  <c r="F197" i="1"/>
  <c r="F198" i="1"/>
  <c r="F199" i="1"/>
  <c r="F200" i="1"/>
  <c r="F203" i="1"/>
  <c r="F204" i="1"/>
  <c r="F206" i="1"/>
  <c r="F207" i="1"/>
  <c r="F208" i="1"/>
  <c r="E5" i="1"/>
  <c r="E6" i="1"/>
  <c r="E7" i="1"/>
  <c r="E9" i="1"/>
  <c r="E40" i="1"/>
  <c r="E41" i="1"/>
  <c r="E42" i="1"/>
  <c r="E43" i="1"/>
  <c r="E45" i="1"/>
  <c r="E46" i="1"/>
  <c r="E71" i="1"/>
  <c r="E72" i="1"/>
  <c r="E4" i="1"/>
  <c r="E208" i="1"/>
  <c r="E207" i="1"/>
  <c r="E206" i="1"/>
  <c r="E204" i="1"/>
  <c r="E203" i="1"/>
  <c r="E200" i="1"/>
  <c r="E199" i="1"/>
  <c r="E198" i="1"/>
  <c r="E197" i="1"/>
  <c r="E196" i="1"/>
  <c r="E194" i="1"/>
  <c r="E156" i="1"/>
  <c r="E155" i="1"/>
  <c r="E154" i="1"/>
  <c r="E153" i="1"/>
  <c r="E152" i="1"/>
  <c r="E151" i="1"/>
  <c r="E150" i="1"/>
  <c r="E149" i="1"/>
  <c r="E146" i="1"/>
  <c r="E145" i="1"/>
  <c r="E144" i="1"/>
  <c r="E143" i="1"/>
  <c r="E142" i="1"/>
  <c r="E135" i="1"/>
  <c r="E132" i="1"/>
  <c r="E131" i="1"/>
  <c r="E130" i="1"/>
  <c r="E128" i="1"/>
  <c r="E127" i="1"/>
  <c r="E126" i="1"/>
  <c r="E125" i="1"/>
  <c r="E124" i="1"/>
  <c r="E123" i="1"/>
  <c r="E122" i="1"/>
  <c r="E73" i="1"/>
  <c r="G43" i="1" l="1"/>
  <c r="G39" i="1"/>
  <c r="G193" i="1"/>
  <c r="G195" i="1"/>
  <c r="G36" i="1"/>
  <c r="G38" i="1"/>
  <c r="G42" i="1"/>
  <c r="G199" i="1"/>
  <c r="G46" i="1"/>
  <c r="G41" i="1"/>
  <c r="G196" i="1"/>
  <c r="G200" i="1"/>
  <c r="G45" i="1"/>
  <c r="G40" i="1"/>
  <c r="G194" i="1"/>
  <c r="G197" i="1"/>
  <c r="G198" i="1"/>
  <c r="G192" i="1"/>
  <c r="G135" i="1"/>
  <c r="G44" i="1"/>
  <c r="G47" i="1"/>
  <c r="G37" i="1"/>
  <c r="G158" i="1"/>
  <c r="G163" i="1"/>
  <c r="G167" i="1"/>
  <c r="G205" i="1"/>
  <c r="G164" i="1"/>
  <c r="G168" i="1"/>
  <c r="G183" i="1"/>
  <c r="G182" i="1"/>
  <c r="G166" i="1"/>
  <c r="G165" i="1"/>
  <c r="G170" i="1"/>
  <c r="G169" i="1"/>
  <c r="G53" i="1"/>
  <c r="G129" i="1"/>
  <c r="G111" i="1"/>
  <c r="G74" i="1"/>
  <c r="G70" i="1"/>
  <c r="G69" i="1"/>
  <c r="G8" i="1"/>
  <c r="G206" i="1"/>
  <c r="G147" i="1"/>
  <c r="C209" i="1" a="1"/>
  <c r="C209" i="1" s="1"/>
  <c r="C210" i="1" s="1"/>
  <c r="G72" i="1"/>
  <c r="G52" i="1"/>
  <c r="G133" i="1"/>
  <c r="G144" i="1"/>
  <c r="G154" i="1"/>
  <c r="G75" i="1"/>
  <c r="G77" i="1"/>
  <c r="G142" i="1"/>
  <c r="G146" i="1"/>
  <c r="G150" i="1"/>
  <c r="G152" i="1"/>
  <c r="G156" i="1"/>
  <c r="G73" i="1"/>
  <c r="G76" i="1"/>
  <c r="G112" i="1"/>
  <c r="G114" i="1"/>
  <c r="G116" i="1"/>
  <c r="G118" i="1"/>
  <c r="G122" i="1"/>
  <c r="G132" i="1"/>
  <c r="G143" i="1"/>
  <c r="G145" i="1"/>
  <c r="G149" i="1"/>
  <c r="G151" i="1"/>
  <c r="G153" i="1"/>
  <c r="G155" i="1"/>
  <c r="G9" i="1"/>
  <c r="G4" i="1"/>
  <c r="G51" i="1"/>
  <c r="G5" i="1"/>
  <c r="G6" i="1"/>
  <c r="G124" i="1"/>
  <c r="G126" i="1"/>
  <c r="G128" i="1"/>
  <c r="G130" i="1"/>
  <c r="G208" i="1"/>
  <c r="G50" i="1"/>
  <c r="G113" i="1"/>
  <c r="G115" i="1"/>
  <c r="G117" i="1"/>
  <c r="G123" i="1"/>
  <c r="G125" i="1"/>
  <c r="G127" i="1"/>
  <c r="G131" i="1"/>
  <c r="G71" i="1"/>
  <c r="G7" i="1"/>
  <c r="G203" i="1"/>
  <c r="G204" i="1"/>
  <c r="G207" i="1"/>
  <c r="G222" i="1" l="1"/>
  <c r="F224"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<sst xmlns="http://schemas.openxmlformats.org/spreadsheetml/2006/main" count="463" uniqueCount="455">
  <si>
    <t>Botanical Name</t>
  </si>
  <si>
    <t>Common Name</t>
  </si>
  <si>
    <t>Full Tray Plant Price</t>
  </si>
  <si>
    <t>Achillea millefolium</t>
  </si>
  <si>
    <t>Native Yarrow</t>
  </si>
  <si>
    <t>Acorus calamus</t>
  </si>
  <si>
    <t>Sweet Flag</t>
  </si>
  <si>
    <t>Lion's foot</t>
  </si>
  <si>
    <t>Agastache foeniculum</t>
  </si>
  <si>
    <t>Lavender Hyssop</t>
  </si>
  <si>
    <t>Early figwort</t>
  </si>
  <si>
    <t>Purple Giant Hyssop</t>
  </si>
  <si>
    <t>Allium cernuum</t>
  </si>
  <si>
    <t>Nodding Pink Onion</t>
  </si>
  <si>
    <t>Rosin weed</t>
  </si>
  <si>
    <t>Anemone canadensis</t>
  </si>
  <si>
    <t>Meadow Anemone</t>
  </si>
  <si>
    <t>Prairie dock</t>
  </si>
  <si>
    <t>Pasque Flower</t>
  </si>
  <si>
    <t>Goat's Rue</t>
  </si>
  <si>
    <t>Anemone virginiana</t>
  </si>
  <si>
    <t>Tall Anemone</t>
  </si>
  <si>
    <t>Aquilegia canadensis</t>
  </si>
  <si>
    <t>Wild Columbine</t>
  </si>
  <si>
    <t>Asclepias incarnata</t>
  </si>
  <si>
    <t>Marsh (Red) Milkweed</t>
  </si>
  <si>
    <t>Asclepias speciosa</t>
  </si>
  <si>
    <t>Showy Milkweed</t>
  </si>
  <si>
    <t>Asclepias sullivantii</t>
  </si>
  <si>
    <t>Prairie Milkweed</t>
  </si>
  <si>
    <t>Asclepias syriaca</t>
  </si>
  <si>
    <t>Common Milkweed</t>
  </si>
  <si>
    <t>Asclepias tuberosa</t>
  </si>
  <si>
    <t>Butterfly Weed</t>
  </si>
  <si>
    <t>Asclepias verticillata</t>
  </si>
  <si>
    <t>Whorled Milkweed</t>
  </si>
  <si>
    <t>Asclepias viridis</t>
  </si>
  <si>
    <t>Spider Milkweed</t>
  </si>
  <si>
    <t>Aster azureus</t>
  </si>
  <si>
    <t>Sky-blue Aster</t>
  </si>
  <si>
    <t>Aster cordifolius</t>
  </si>
  <si>
    <t>Blue Wood Aster</t>
  </si>
  <si>
    <t>Aster ericoides</t>
  </si>
  <si>
    <t>Heath Aster</t>
  </si>
  <si>
    <t>Aster laevis</t>
  </si>
  <si>
    <t>Smooth Blue Aster</t>
  </si>
  <si>
    <t>Aster lateriflorus</t>
  </si>
  <si>
    <t>Calico Aster</t>
  </si>
  <si>
    <t>Aster macrophyllus</t>
  </si>
  <si>
    <t>Big Leaved Aster</t>
  </si>
  <si>
    <t>Aster novae-angliae</t>
  </si>
  <si>
    <t>New England Aster</t>
  </si>
  <si>
    <t>Aromatic Aster</t>
  </si>
  <si>
    <t>Swamp Aster</t>
  </si>
  <si>
    <t>Aster sericeus</t>
  </si>
  <si>
    <t>Silky Aster</t>
  </si>
  <si>
    <t>Shorts Aster</t>
  </si>
  <si>
    <t>Blephilia ciliata</t>
  </si>
  <si>
    <t>Downy Wood Mint</t>
  </si>
  <si>
    <t>Blephilia hirsuta</t>
  </si>
  <si>
    <t>Wood Mint</t>
  </si>
  <si>
    <t>False Aster</t>
  </si>
  <si>
    <t>Cacalia atriplicifolia</t>
  </si>
  <si>
    <t>Pale Indian Plantain</t>
  </si>
  <si>
    <t>Campanula americana</t>
  </si>
  <si>
    <t>Tall Bellflower</t>
  </si>
  <si>
    <t>Campanula rotundifolia</t>
  </si>
  <si>
    <t>Harebell</t>
  </si>
  <si>
    <t>Chelone glabra</t>
  </si>
  <si>
    <t>Turtlehead</t>
  </si>
  <si>
    <t>Coreopsis lanceolata</t>
  </si>
  <si>
    <t>Lance-Leaf (Sand) Coreopsis</t>
  </si>
  <si>
    <t>Coreopsis palmata</t>
  </si>
  <si>
    <t>Prairie Coreopsis</t>
  </si>
  <si>
    <t>Coreopsis tripteris</t>
  </si>
  <si>
    <t>Tall Coreopsis</t>
  </si>
  <si>
    <t>Echinacea angustifolia</t>
  </si>
  <si>
    <t>Narrow-Leaved Coneflower</t>
  </si>
  <si>
    <t>Echinacea pallida</t>
  </si>
  <si>
    <t>Pale Purple Coneflower</t>
  </si>
  <si>
    <t>Echinacea purpurea</t>
  </si>
  <si>
    <t>Purple Coneflower</t>
  </si>
  <si>
    <t>Epilobium angustifolium</t>
  </si>
  <si>
    <t>Fireweed</t>
  </si>
  <si>
    <t>Eryngium yuccifolium</t>
  </si>
  <si>
    <t>Rattlesnake Master</t>
  </si>
  <si>
    <t>Eupatorium coelestinum</t>
  </si>
  <si>
    <t>Mist Flower</t>
  </si>
  <si>
    <t>Spotted Joe Pye Weed</t>
  </si>
  <si>
    <t>Boneset</t>
  </si>
  <si>
    <t>Eupatorium purpureum</t>
  </si>
  <si>
    <t>Purple Joe Pye Weed</t>
  </si>
  <si>
    <t>Wild Geranium</t>
  </si>
  <si>
    <t>Geum triflorum</t>
  </si>
  <si>
    <t>Prairie Smoke</t>
  </si>
  <si>
    <t>Wild Strawberry</t>
  </si>
  <si>
    <t xml:space="preserve">Wildflowers </t>
  </si>
  <si>
    <t>Sneezeweed</t>
  </si>
  <si>
    <t>Showy Sunflower</t>
  </si>
  <si>
    <t>Pale-Leaved Sunflower</t>
  </si>
  <si>
    <t>Heliopsis helianthoides</t>
  </si>
  <si>
    <t>Early Sunflower</t>
  </si>
  <si>
    <t>Heuchera richardsonii</t>
  </si>
  <si>
    <t>Alumroot (Prairie)</t>
  </si>
  <si>
    <t>Hibiscus palustris</t>
  </si>
  <si>
    <t>Swamp Rose Mallow</t>
  </si>
  <si>
    <t>Iris virginica</t>
  </si>
  <si>
    <t>Southern Blue Flag Iris</t>
  </si>
  <si>
    <t>Liatris aspera</t>
  </si>
  <si>
    <t>Rough Blazing Star</t>
  </si>
  <si>
    <t>Liatris ligulistylis</t>
  </si>
  <si>
    <t>Meadow Blazing Star</t>
  </si>
  <si>
    <t>Liatris pycnostachya</t>
  </si>
  <si>
    <t>Prairie Blazing Star</t>
  </si>
  <si>
    <t>Liatris spicata</t>
  </si>
  <si>
    <t>Marsh Blazing Star</t>
  </si>
  <si>
    <t>Lobelia cardinalis</t>
  </si>
  <si>
    <t>Cardinal Flower</t>
  </si>
  <si>
    <t>Lobelia siphilitica</t>
  </si>
  <si>
    <t>Great Blue Lobelia</t>
  </si>
  <si>
    <t>Lythrum alatum</t>
  </si>
  <si>
    <t>Winged Loosestrife</t>
  </si>
  <si>
    <t>Mimulus ringens</t>
  </si>
  <si>
    <t>Monkey Flower</t>
  </si>
  <si>
    <t>Monarda bradburiana</t>
  </si>
  <si>
    <t>Bradbury's Monarda</t>
  </si>
  <si>
    <t>Monarda fistulosa</t>
  </si>
  <si>
    <t>Wild Bergamot</t>
  </si>
  <si>
    <t>Monarda punctata</t>
  </si>
  <si>
    <t>Dotted Mint</t>
  </si>
  <si>
    <t>Parthenium integrifolium</t>
  </si>
  <si>
    <t>Wild Quinine</t>
  </si>
  <si>
    <t>Penstemon digitalis</t>
  </si>
  <si>
    <t>Smooth Penstemon</t>
  </si>
  <si>
    <t>Large-Flowered Penstemon</t>
  </si>
  <si>
    <t>Physostegia virginiana</t>
  </si>
  <si>
    <t>Obedient Plant</t>
  </si>
  <si>
    <t>Polemonium reptans</t>
  </si>
  <si>
    <t>Jacob's Ladder</t>
  </si>
  <si>
    <t>Potentilla arguta</t>
  </si>
  <si>
    <t>Prairie Cinquefoil</t>
  </si>
  <si>
    <t>Pycnanthemum virginianum</t>
  </si>
  <si>
    <t>Mountain Mint</t>
  </si>
  <si>
    <t>Ratibida pinnata</t>
  </si>
  <si>
    <t>Yellow Coneflower</t>
  </si>
  <si>
    <t>Rudbeckia fulgida speciosa</t>
  </si>
  <si>
    <t>Showy Black-Eyed Susan</t>
  </si>
  <si>
    <t>Rudbeckia hirta</t>
  </si>
  <si>
    <t>Black-eyed Susan</t>
  </si>
  <si>
    <t>Rudbeckia laciniata</t>
  </si>
  <si>
    <t>Wild Golden Glow</t>
  </si>
  <si>
    <t>Rudbeckia subtomentosa</t>
  </si>
  <si>
    <t>Sweet Black-eyed Susan</t>
  </si>
  <si>
    <t>Rudbeckia triloba</t>
  </si>
  <si>
    <t>Brown-eyed Susan</t>
  </si>
  <si>
    <t>Wild Petunia</t>
  </si>
  <si>
    <t>Sagittaria latifolia</t>
  </si>
  <si>
    <t>Common Arrowhead</t>
  </si>
  <si>
    <t>Salvia azurea</t>
  </si>
  <si>
    <t>Blue Sage</t>
  </si>
  <si>
    <t>Late Figwort</t>
  </si>
  <si>
    <t>Silene regia</t>
  </si>
  <si>
    <t>Royal Catchfly</t>
  </si>
  <si>
    <t>Silphium laciniatum</t>
  </si>
  <si>
    <t>Compass Plant</t>
  </si>
  <si>
    <t>Cup Plant</t>
  </si>
  <si>
    <t>Solidago flexicaulis</t>
  </si>
  <si>
    <t>Zigzag Goldenrod</t>
  </si>
  <si>
    <t>Solidago graminifolia</t>
  </si>
  <si>
    <t>Grass-leaved Goldenrod</t>
  </si>
  <si>
    <t>Solidago nemoralis</t>
  </si>
  <si>
    <t>Old Field Goldenrod</t>
  </si>
  <si>
    <t>Solidago ohioensis</t>
  </si>
  <si>
    <t>Ohio Goldenrod</t>
  </si>
  <si>
    <t>Solidago riddellii</t>
  </si>
  <si>
    <t>Riddell's Goldenrod</t>
  </si>
  <si>
    <t>Solidago rigida</t>
  </si>
  <si>
    <t>Stiff Goldenrod</t>
  </si>
  <si>
    <t>Solidago speciosa</t>
  </si>
  <si>
    <t>Showy Goldenrod</t>
  </si>
  <si>
    <t>Solidago ulmifolia</t>
  </si>
  <si>
    <t>Elm-Leaved Goldenrod</t>
  </si>
  <si>
    <t>Tradescantia ohiensis</t>
  </si>
  <si>
    <t>Ohio Spiderwort</t>
  </si>
  <si>
    <t>Verbena hastata</t>
  </si>
  <si>
    <t>Blue Vervain</t>
  </si>
  <si>
    <t>Verbena stricta</t>
  </si>
  <si>
    <t>Hoary Vervain</t>
  </si>
  <si>
    <t>Vernonia fasciculata</t>
  </si>
  <si>
    <t>Ironweed</t>
  </si>
  <si>
    <t>Veronicastrum virginicum</t>
  </si>
  <si>
    <t>Culver's Root</t>
  </si>
  <si>
    <t>Zizia aptera</t>
  </si>
  <si>
    <t>Heart-Leaved Golden Alexander</t>
  </si>
  <si>
    <t>Zizia aurea</t>
  </si>
  <si>
    <t>Golden Alexander</t>
  </si>
  <si>
    <t>Amorpha canescens</t>
  </si>
  <si>
    <t>Leadplant</t>
  </si>
  <si>
    <t>Canada Milk Vetch</t>
  </si>
  <si>
    <t>Baptisia australis</t>
  </si>
  <si>
    <t>Blue Wild Indigo</t>
  </si>
  <si>
    <t>Baptisia leucantha (lactea)</t>
  </si>
  <si>
    <t>White Wild Indigo</t>
  </si>
  <si>
    <t>Baptisia leucophaea (bracteata)</t>
  </si>
  <si>
    <t>Cream Wild Indigo</t>
  </si>
  <si>
    <t>Cassia hebecarpa</t>
  </si>
  <si>
    <t>Ceanothus americanus</t>
  </si>
  <si>
    <t>New Jersey Tea</t>
  </si>
  <si>
    <t>Dalea candida</t>
  </si>
  <si>
    <t>White Prairie Clover</t>
  </si>
  <si>
    <t>Purple Prairie Clover</t>
  </si>
  <si>
    <t>Lupinus perennis</t>
  </si>
  <si>
    <t>Wild Lupine</t>
  </si>
  <si>
    <t>Carex annectens xanthocarpa</t>
  </si>
  <si>
    <t>Small Yellow Fox Sedge</t>
  </si>
  <si>
    <t>Carex bebbii</t>
  </si>
  <si>
    <t>Bebb's Sedge</t>
  </si>
  <si>
    <t>Carex bicknellii</t>
  </si>
  <si>
    <t>Copper-Shouldered Oval Sedge</t>
  </si>
  <si>
    <t>Carex brevior</t>
  </si>
  <si>
    <t>Plains Oval Sedge</t>
  </si>
  <si>
    <t>Carex comosa</t>
  </si>
  <si>
    <t>Bristly Sedge</t>
  </si>
  <si>
    <t>Carex crinita</t>
  </si>
  <si>
    <t>Fringed Sedge</t>
  </si>
  <si>
    <t>Carex cristatella</t>
  </si>
  <si>
    <t>Crested Oval Sedge</t>
  </si>
  <si>
    <t>Emory's Sedge</t>
  </si>
  <si>
    <t>Frank's Sedge</t>
  </si>
  <si>
    <t>Carex hystericina</t>
  </si>
  <si>
    <t>Porcupine Sedge</t>
  </si>
  <si>
    <t>Carex lacustris</t>
  </si>
  <si>
    <t>Common Lake Sedge</t>
  </si>
  <si>
    <t>Carex lupulina</t>
  </si>
  <si>
    <t>Common Hop Sedge</t>
  </si>
  <si>
    <t>Carex lurida</t>
  </si>
  <si>
    <t>Bottlebrush Sedge</t>
  </si>
  <si>
    <t>Carex molesta</t>
  </si>
  <si>
    <t>Field Oval Sedge</t>
  </si>
  <si>
    <t>Carex scoparia</t>
  </si>
  <si>
    <t>Lance-fruited Oval Sedge</t>
  </si>
  <si>
    <t>Long-Beaked Sedge</t>
  </si>
  <si>
    <t>Carex stipata</t>
  </si>
  <si>
    <t>Common Fox Sedge</t>
  </si>
  <si>
    <t>Carex stricta</t>
  </si>
  <si>
    <t>Tussock Sedge</t>
  </si>
  <si>
    <t>Carex trichocarpa</t>
  </si>
  <si>
    <t>Hairy-Fruit Sedge</t>
  </si>
  <si>
    <t>Carex vulpinoidea</t>
  </si>
  <si>
    <t>Brown Fox Sedge</t>
  </si>
  <si>
    <t>Eleocharis palustris</t>
  </si>
  <si>
    <t>Common Spikerush</t>
  </si>
  <si>
    <t>Juncus dudleyi</t>
  </si>
  <si>
    <t>Dudley's Rush</t>
  </si>
  <si>
    <t>Juncus effusus</t>
  </si>
  <si>
    <t>Common Rush</t>
  </si>
  <si>
    <t>Juncus tenuis</t>
  </si>
  <si>
    <t>Path Rush</t>
  </si>
  <si>
    <t>Juncus torreyi</t>
  </si>
  <si>
    <t>Torrey's Rush</t>
  </si>
  <si>
    <t>Scirpus acutus</t>
  </si>
  <si>
    <t>Hard Stem Bulrush</t>
  </si>
  <si>
    <t>Scirpus atrovirens</t>
  </si>
  <si>
    <t>Dark Green Bulrush</t>
  </si>
  <si>
    <t>Scirpus cyperinus</t>
  </si>
  <si>
    <t>Wool-grass</t>
  </si>
  <si>
    <t>Andropogon gerardii</t>
  </si>
  <si>
    <t>Big Bluestem</t>
  </si>
  <si>
    <t>Bouteloua curtipendula</t>
  </si>
  <si>
    <t>Side-oats Grama</t>
  </si>
  <si>
    <t>Bromus ciliatus</t>
  </si>
  <si>
    <t>Fringed Brome</t>
  </si>
  <si>
    <t>Bromus kalmii</t>
  </si>
  <si>
    <t>Prairie Brome</t>
  </si>
  <si>
    <t>Calamagrostis canadensis</t>
  </si>
  <si>
    <t>Blue Joint Grass</t>
  </si>
  <si>
    <t>Chasmanthium latifolium</t>
  </si>
  <si>
    <t>River Oats</t>
  </si>
  <si>
    <t>Diarrhena obovata</t>
  </si>
  <si>
    <t>Beak Grass</t>
  </si>
  <si>
    <t>Elymus canadensis</t>
  </si>
  <si>
    <t>Canada Wild Rye</t>
  </si>
  <si>
    <t>Elymus riparius</t>
  </si>
  <si>
    <t>Riverbank Wild Rye</t>
  </si>
  <si>
    <t>Elymus virginicus</t>
  </si>
  <si>
    <t>Virginia Wild Rye</t>
  </si>
  <si>
    <t>Eragrostis spectabilis</t>
  </si>
  <si>
    <t>Purple Love Grass</t>
  </si>
  <si>
    <t>Glyceria canadensis</t>
  </si>
  <si>
    <t>Rattlesnake Grass</t>
  </si>
  <si>
    <t>Glyceria striata</t>
  </si>
  <si>
    <t>Fowl Manna Grass</t>
  </si>
  <si>
    <t>Hierochloe odorata</t>
  </si>
  <si>
    <t>Sweet Grass</t>
  </si>
  <si>
    <t>Bottlebrush Grass</t>
  </si>
  <si>
    <t>Koeleria cristata</t>
  </si>
  <si>
    <t>June Grass</t>
  </si>
  <si>
    <t>Panicum virgatum</t>
  </si>
  <si>
    <t>Switch Grass</t>
  </si>
  <si>
    <t>Schizachyrium scoparium</t>
  </si>
  <si>
    <t>Little Bluestem</t>
  </si>
  <si>
    <t>Sorghastrum nutans</t>
  </si>
  <si>
    <t>Indian Grass</t>
  </si>
  <si>
    <t>Spartina pectinata</t>
  </si>
  <si>
    <t>Prairie Cordgrass</t>
  </si>
  <si>
    <t>Sporobolus heterolepis</t>
  </si>
  <si>
    <t>Prairie Dropseed</t>
  </si>
  <si>
    <t>Total Plants Ordered</t>
  </si>
  <si>
    <t>Total Plant Trays Ordered</t>
  </si>
  <si>
    <t>Select</t>
  </si>
  <si>
    <t>Plant Order Total Cost</t>
  </si>
  <si>
    <t>Hystrix patula</t>
  </si>
  <si>
    <t xml:space="preserve">Please provide as much information as possible to ensure prompt processing for your order. Thank You! </t>
  </si>
  <si>
    <t>(Some cells have a drop down menu, click on cell to access drop down menu, and select the appropriate response.)</t>
  </si>
  <si>
    <t>Initial Here:</t>
  </si>
  <si>
    <t xml:space="preserve">Business Name: </t>
  </si>
  <si>
    <t xml:space="preserve">Please select type of business (select closest match): </t>
  </si>
  <si>
    <t>Contact Person:</t>
  </si>
  <si>
    <t>Phone:</t>
  </si>
  <si>
    <t>Billing Address:</t>
  </si>
  <si>
    <t>City:</t>
  </si>
  <si>
    <t>State:</t>
  </si>
  <si>
    <t>Zip:</t>
  </si>
  <si>
    <t xml:space="preserve">Billing Phone Number: </t>
  </si>
  <si>
    <t xml:space="preserve">Billing Email address:   </t>
  </si>
  <si>
    <t>Requested date for Ship/Pick up/Delivery:</t>
  </si>
  <si>
    <t>Is the Ship To address the same as the Billing Address?  If "NO", please enter below:</t>
  </si>
  <si>
    <t>Shipping Address:</t>
  </si>
  <si>
    <t>Shipping Contact:</t>
  </si>
  <si>
    <t>*Important: Your shipping contact must be available to receive calls by carrier and answer any delivery questions. Carrier may delay shipment of plants if unable to get hold of contact in time*</t>
  </si>
  <si>
    <t>PLANT PICK-UPS ARE AT OUR GREENHOUSE LOCATION:</t>
  </si>
  <si>
    <t>7900 W Caledonia Rd. Edgerton, WI 53534</t>
  </si>
  <si>
    <t>Please notify your drivers, thank you!</t>
  </si>
  <si>
    <r>
      <t xml:space="preserve">Shipping Costs and Pick Up Options </t>
    </r>
    <r>
      <rPr>
        <sz val="11"/>
        <rFont val="Arial"/>
        <family val="2"/>
      </rPr>
      <t>(Select from dropdown)</t>
    </r>
  </si>
  <si>
    <t>Would you like to pick up your order or have it shipped? (Select from dropdown menu)</t>
  </si>
  <si>
    <t xml:space="preserve">Agrecol will provide you with an order confirmation form that confirms your order, and provide you with your scheduled pick up/ship date.  We schedule on a “first ordered/first shipped" basis.  </t>
  </si>
  <si>
    <t>Select Option</t>
  </si>
  <si>
    <t>Shipping will be calculated based on current shipping rates at the time of order. Please send in your order and we will confirm shipping costs on the order confirmation we send to you.</t>
  </si>
  <si>
    <t>Enter Total Plants Needed</t>
  </si>
  <si>
    <t># of Plants in Full Trays</t>
  </si>
  <si>
    <t>Helianthus strumosus</t>
  </si>
  <si>
    <t>Prenanthes alba</t>
  </si>
  <si>
    <t>Scrophularia lanceolata</t>
  </si>
  <si>
    <t>Scrophularia marilandica</t>
  </si>
  <si>
    <t>Tephrosia virginiana</t>
  </si>
  <si>
    <t>Anemone patens</t>
  </si>
  <si>
    <t>Aster puniceus</t>
  </si>
  <si>
    <t>Fragaria virginiana</t>
  </si>
  <si>
    <t>Helianthus pauciflorus</t>
  </si>
  <si>
    <t>Penstemon grandiflorus</t>
  </si>
  <si>
    <t>Ruellia humilis</t>
  </si>
  <si>
    <t>Silphium integrifolium</t>
  </si>
  <si>
    <t>Silphium terebinthinaceum</t>
  </si>
  <si>
    <t>Dalea purpurea</t>
  </si>
  <si>
    <t>Carex emoryii</t>
  </si>
  <si>
    <t>Carex frankii</t>
  </si>
  <si>
    <t>Carex sprengelii</t>
  </si>
  <si>
    <t># of Plants in Partial Trays ($2.50 per Plant)</t>
  </si>
  <si>
    <t>Total Price</t>
  </si>
  <si>
    <t>Pick up Options:</t>
  </si>
  <si>
    <t>Order pick up address is 7900 W Caledonia Rd, Edgerton WI 53534</t>
  </si>
  <si>
    <t>Mud Plantain</t>
  </si>
  <si>
    <t>Poke Milkweed</t>
  </si>
  <si>
    <t>Common Burr Sedge</t>
  </si>
  <si>
    <t>Shooting Star</t>
  </si>
  <si>
    <t>Silky Wild Rye</t>
  </si>
  <si>
    <t>Bottle Gentain</t>
  </si>
  <si>
    <t>Cream Gentain</t>
  </si>
  <si>
    <t>Woodland Sunflower</t>
  </si>
  <si>
    <t>Great St. John's Wort</t>
  </si>
  <si>
    <t>Northern Blue Flag Iris</t>
  </si>
  <si>
    <t>Prairie Phlox</t>
  </si>
  <si>
    <t>Slender Mountain Mint</t>
  </si>
  <si>
    <t>Hairy Mountain Mint</t>
  </si>
  <si>
    <t>Great Bulrush</t>
  </si>
  <si>
    <t>Blue-Stemmed Goldenrod</t>
  </si>
  <si>
    <t>Marsh Marigold</t>
  </si>
  <si>
    <t>Wild Sienna</t>
  </si>
  <si>
    <t>Pycnanthemum tenuifolium</t>
  </si>
  <si>
    <t xml:space="preserve">Pycanthemum verticillatum </t>
  </si>
  <si>
    <t>Solidago caesia</t>
  </si>
  <si>
    <t>Carex grayi</t>
  </si>
  <si>
    <t>Scirpus validus</t>
  </si>
  <si>
    <t>Elymus villosus</t>
  </si>
  <si>
    <t>Helianthus divaricatus</t>
  </si>
  <si>
    <t>Gentiana flavida</t>
  </si>
  <si>
    <t>Gentiana andrewsii</t>
  </si>
  <si>
    <t>Dodecatheon meadia</t>
  </si>
  <si>
    <t>Caltha palustris</t>
  </si>
  <si>
    <t>Asclepias exaltata</t>
  </si>
  <si>
    <t>Alisma subcordatum</t>
  </si>
  <si>
    <t>Grasses, Sedges, &amp; Rushes</t>
  </si>
  <si>
    <t>***PLEASE COMPLETE CUSTOMER INFORMATION  TAB OF WORKBOOK***</t>
  </si>
  <si>
    <t>Enter Purchase Order # or Project Name</t>
  </si>
  <si>
    <t>Additional Plant Tags (not available for mixed or partial trays)</t>
  </si>
  <si>
    <r>
      <t xml:space="preserve">Each tray includes one plant identification tag. Additional plant tags are available for </t>
    </r>
    <r>
      <rPr>
        <b/>
        <i/>
        <sz val="10"/>
        <rFont val="Arial"/>
        <family val="2"/>
      </rPr>
      <t>$4.00</t>
    </r>
    <r>
      <rPr>
        <i/>
        <sz val="10"/>
        <rFont val="Arial"/>
        <family val="2"/>
      </rPr>
      <t xml:space="preserve"> per tray. Additional tags will be bundled with your order. Only available for full trays of single species.</t>
    </r>
  </si>
  <si>
    <r>
      <t>Would you like your plants boxed for pick up? (</t>
    </r>
    <r>
      <rPr>
        <b/>
        <sz val="10"/>
        <rFont val="Arial"/>
        <family val="2"/>
      </rPr>
      <t>$3.00 additional per tray</t>
    </r>
    <r>
      <rPr>
        <sz val="10"/>
        <rFont val="Arial"/>
        <family val="2"/>
      </rPr>
      <t>)</t>
    </r>
  </si>
  <si>
    <t>Iris versicolor</t>
  </si>
  <si>
    <t>Hypericum pyramidatum</t>
  </si>
  <si>
    <t>Phlox pilosa</t>
  </si>
  <si>
    <t xml:space="preserve">Would you like additional plant tags? </t>
  </si>
  <si>
    <t>Agastache scrophulariifolia</t>
  </si>
  <si>
    <t>2025 Wholesale Plant Order Form</t>
  </si>
  <si>
    <t>I have read and agree to Agrecol's 2025 Plant Terms &amp; Conditions:</t>
  </si>
  <si>
    <t xml:space="preserve">Aster oblongifolius </t>
  </si>
  <si>
    <t xml:space="preserve">Aster shortii </t>
  </si>
  <si>
    <t xml:space="preserve">Astragalus canadensis </t>
  </si>
  <si>
    <t xml:space="preserve">Boltonia asteroides </t>
  </si>
  <si>
    <t xml:space="preserve">Eupatorium maculatum </t>
  </si>
  <si>
    <t xml:space="preserve">Eupatorium perfoliatum </t>
  </si>
  <si>
    <t xml:space="preserve">Geranium maculatum </t>
  </si>
  <si>
    <t xml:space="preserve">Helenium autumnale </t>
  </si>
  <si>
    <t xml:space="preserve">Silphium perfoliatum </t>
  </si>
  <si>
    <t>Common Wood Sedge</t>
  </si>
  <si>
    <t>Carex blanda</t>
  </si>
  <si>
    <t>Spigelia marilandica</t>
  </si>
  <si>
    <t>Indian Pink</t>
  </si>
  <si>
    <t>Allium stellatum</t>
  </si>
  <si>
    <t>Prairie Onion</t>
  </si>
  <si>
    <t>Carex crawfordii</t>
  </si>
  <si>
    <t>Crawford's Sedge</t>
  </si>
  <si>
    <t>Carex muskingumensis</t>
  </si>
  <si>
    <t>Palm Sedge</t>
  </si>
  <si>
    <t>Carex radiata</t>
  </si>
  <si>
    <t>Straight Styled Wood Sedge</t>
  </si>
  <si>
    <t>Carex retrorsa</t>
  </si>
  <si>
    <t>Deflexed Bottle-brush Sedge</t>
  </si>
  <si>
    <t>Carex rosea</t>
  </si>
  <si>
    <t>Curly Styled Wood Sedge</t>
  </si>
  <si>
    <t>Carex swanii</t>
  </si>
  <si>
    <t>Swan's Sedge</t>
  </si>
  <si>
    <t>Delphinium tricorne</t>
  </si>
  <si>
    <t>Dwarf Larkspur</t>
  </si>
  <si>
    <t>Echinacea paradoxa</t>
  </si>
  <si>
    <t>Bush's Coneflower</t>
  </si>
  <si>
    <t>Filipendula rubra</t>
  </si>
  <si>
    <t>Queen of the Prairie</t>
  </si>
  <si>
    <t>Lespedeza capitata</t>
  </si>
  <si>
    <t>Round-Headed Bush Clover</t>
  </si>
  <si>
    <t>Mertensia virginica</t>
  </si>
  <si>
    <t>Virginia Bluebells</t>
  </si>
  <si>
    <t>Mitella diphylla</t>
  </si>
  <si>
    <t>Bishop's Cap</t>
  </si>
  <si>
    <t>Packera aurea</t>
  </si>
  <si>
    <t>Golden Ragwort</t>
  </si>
  <si>
    <t>Penstemon hirsutus</t>
  </si>
  <si>
    <t>Hairy Beardtongue</t>
  </si>
  <si>
    <t>Phlox glabberina</t>
  </si>
  <si>
    <t>Smooth Phlox</t>
  </si>
  <si>
    <t>Phlox maculata</t>
  </si>
  <si>
    <t>Wild Sweet William</t>
  </si>
  <si>
    <t>Sparganium eurycarpum</t>
  </si>
  <si>
    <t>Great Bur Reed</t>
  </si>
  <si>
    <t>Carex pensylvanica</t>
  </si>
  <si>
    <t>Common Oak Sedge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</si>
</sst>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lt;=9999999]###\-####;\(###\)\ ###\-####"/>
  </numFmts>
  <fonts count="33" x14ac:knownFonts="1">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i/>
      <sz val="10"/>
      <color theme="1"/>
      <name val="Arial"/>
      <family val="2"/>
    </font>
    <font>
      <sz val="10"/>
      <color indexed="8"/>
      <name val="MS Sans Serif"/>
      <family val="2"/>
    </font>
    <font>
      <i/>
      <sz val="10"/>
      <name val="Arial"/>
      <family val="2"/>
    </font>
    <font>
      <b/>
      <sz val="12"/>
      <name val="Arial"/>
      <family val="2"/>
    </font>
    <font>
      <b/>
      <sz val="11"/>
      <name val="Arial"/>
      <family val="2"/>
    </font>
    <font>
      <sz val="11"/>
      <name val="Arial"/>
      <family val="2"/>
    </font>
    <font>
      <b/>
      <sz val="11"/>
      <name val="Californian FB"/>
      <family val="1"/>
    </font>
    <font>
      <b/>
      <sz val="11"/>
      <color theme="1"/>
      <name val="Calibri"/>
      <family val="2"/>
      <scheme val="minor"/>
    </font>
    <font>
      <sz val="10"/>
      <name val="Arial"/>
      <family val="2"/>
    </font>
    <font>
      <sz val="10"/>
      <name val="Californian FB"/>
      <family val="1"/>
    </font>
    <font>
      <b/>
      <u/>
      <sz val="16"/>
      <name val="Calibri Light"/>
      <family val="1"/>
      <scheme val="major"/>
    </font>
    <font>
      <sz val="11"/>
      <name val="Calibri"/>
      <family val="2"/>
      <scheme val="minor"/>
    </font>
    <font>
      <i/>
      <sz val="10"/>
      <name val="Calibri"/>
      <family val="2"/>
    </font>
    <font>
      <sz val="10"/>
      <name val="Calibri"/>
      <family val="2"/>
      <scheme val="minor"/>
    </font>
    <font>
      <b/>
      <sz val="11"/>
      <name val="Calibri"/>
      <family val="2"/>
      <scheme val="minor"/>
    </font>
    <font>
      <b/>
      <sz val="10"/>
      <name val="Calibri"/>
      <family val="2"/>
      <scheme val="minor"/>
    </font>
    <font>
      <sz val="11"/>
      <name val="Californian FB"/>
      <family val="1"/>
    </font>
    <font>
      <b/>
      <sz val="14"/>
      <name val="Calibri"/>
      <family val="2"/>
      <scheme val="minor"/>
    </font>
    <font>
      <b/>
      <i/>
      <sz val="12"/>
      <name val="Calibri"/>
      <family val="2"/>
      <scheme val="minor"/>
    </font>
    <font>
      <b/>
      <sz val="12"/>
      <name val="Californian FB"/>
      <family val="1"/>
    </font>
    <font>
      <sz val="10"/>
      <color theme="1"/>
      <name val="Calibri"/>
      <family val="2"/>
      <scheme val="minor"/>
    </font>
    <font>
      <b/>
      <i/>
      <sz val="18"/>
      <name val="Calibri Light"/>
      <family val="2"/>
      <scheme val="major"/>
    </font>
    <font>
      <b/>
      <i/>
      <sz val="26"/>
      <name val="Calibri Light"/>
      <family val="2"/>
      <scheme val="major"/>
    </font>
    <font>
      <i/>
      <sz val="11"/>
      <color theme="1"/>
      <name val="Calibri"/>
      <family val="2"/>
      <scheme val="minor"/>
    </font>
    <font>
      <b/>
      <i/>
      <sz val="14"/>
      <name val="Arial"/>
      <family val="2"/>
    </font>
    <font>
      <i/>
      <sz val="10"/>
      <color theme="1"/>
      <name val="Calibri"/>
      <family val="2"/>
      <scheme val="minor"/>
    </font>
    <font>
      <b/>
      <i/>
      <sz val="12"/>
      <name val="Arial"/>
      <family val="2"/>
    </font>
    <font>
      <i/>
      <sz val="9"/>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E7"/>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0" fontId="13" fillId="0" borderId="0"/>
    <xf numFmtId="43" fontId="1" fillId="0" borderId="0" applyFont="0" applyFill="0" applyBorder="0" applyAlignment="0" applyProtection="0"/>
  </cellStyleXfs>
  <cellXfs count="171">
    <xf numFmtId="0" fontId="0" fillId="0" borderId="0" xfId="0"/>
    <xf numFmtId="0" fontId="14" fillId="0" borderId="0" xfId="5" applyFont="1" applyAlignment="1">
      <alignment vertical="center"/>
    </xf>
    <xf numFmtId="0" fontId="16" fillId="0" borderId="0" xfId="5" applyFont="1" applyAlignment="1">
      <alignment vertical="center"/>
    </xf>
    <xf numFmtId="0" fontId="18" fillId="0" borderId="0" xfId="5" applyFont="1" applyAlignment="1">
      <alignment vertical="center"/>
    </xf>
    <xf numFmtId="0" fontId="19" fillId="0" borderId="0" xfId="5" applyFont="1" applyAlignment="1">
      <alignment horizontal="right" vertical="center"/>
    </xf>
    <xf numFmtId="0" fontId="20" fillId="0" borderId="0" xfId="5" applyFont="1" applyAlignment="1">
      <alignment horizontal="left" vertical="center"/>
    </xf>
    <xf numFmtId="0" fontId="19" fillId="0" borderId="0" xfId="5" applyFont="1" applyAlignment="1">
      <alignment horizontal="left" vertical="center"/>
    </xf>
    <xf numFmtId="0" fontId="21" fillId="0" borderId="0" xfId="5" applyFont="1" applyAlignment="1">
      <alignment vertical="center"/>
    </xf>
    <xf numFmtId="0" fontId="19" fillId="0" borderId="0" xfId="5" applyFont="1" applyAlignment="1">
      <alignment vertical="center"/>
    </xf>
    <xf numFmtId="0" fontId="21" fillId="0" borderId="0" xfId="5" applyFont="1" applyAlignment="1">
      <alignment vertical="center" wrapText="1"/>
    </xf>
    <xf numFmtId="0" fontId="16" fillId="0" borderId="0" xfId="5" applyFont="1" applyAlignment="1" applyProtection="1">
      <alignment vertical="center"/>
      <protection locked="0"/>
    </xf>
    <xf numFmtId="0" fontId="16" fillId="0" borderId="0" xfId="5" applyFont="1" applyAlignment="1">
      <alignment horizontal="right" vertical="center"/>
    </xf>
    <xf numFmtId="0" fontId="16" fillId="0" borderId="0" xfId="5" applyFont="1" applyAlignment="1">
      <alignment horizontal="center" vertical="center"/>
    </xf>
    <xf numFmtId="0" fontId="16" fillId="0" borderId="5" xfId="5" applyFont="1" applyBorder="1" applyAlignment="1">
      <alignment vertical="center"/>
    </xf>
    <xf numFmtId="0" fontId="19" fillId="0" borderId="0" xfId="5" applyFont="1" applyAlignment="1">
      <alignment horizontal="left" vertical="center" wrapText="1"/>
    </xf>
    <xf numFmtId="0" fontId="18" fillId="0" borderId="0" xfId="5" applyFont="1" applyAlignment="1">
      <alignment horizontal="left" vertical="center" wrapText="1"/>
    </xf>
    <xf numFmtId="0" fontId="16" fillId="0" borderId="0" xfId="5" applyFont="1" applyAlignment="1" applyProtection="1">
      <alignment horizontal="center" vertical="center"/>
      <protection locked="0"/>
    </xf>
    <xf numFmtId="0" fontId="21" fillId="0" borderId="0" xfId="5" applyFont="1" applyAlignment="1">
      <alignment horizontal="left" vertical="center"/>
    </xf>
    <xf numFmtId="0" fontId="11" fillId="0" borderId="0" xfId="5" applyFont="1" applyAlignment="1">
      <alignment vertical="center"/>
    </xf>
    <xf numFmtId="0" fontId="16" fillId="0" borderId="0" xfId="5" applyFont="1" applyAlignment="1">
      <alignment horizontal="left" vertical="center" wrapText="1"/>
    </xf>
    <xf numFmtId="44" fontId="3" fillId="0" borderId="23" xfId="1" applyFont="1" applyBorder="1" applyProtection="1"/>
    <xf numFmtId="44" fontId="2" fillId="0" borderId="27" xfId="1" applyFont="1" applyBorder="1" applyProtection="1"/>
    <xf numFmtId="0" fontId="2" fillId="5" borderId="4" xfId="0" applyFont="1" applyFill="1" applyBorder="1" applyProtection="1">
      <protection locked="0"/>
    </xf>
    <xf numFmtId="164" fontId="5" fillId="0" borderId="3" xfId="6" applyNumberFormat="1" applyFont="1" applyBorder="1" applyAlignment="1" applyProtection="1">
      <alignment horizontal="center" vertical="center"/>
      <protection locked="0"/>
    </xf>
    <xf numFmtId="164" fontId="5" fillId="0" borderId="3" xfId="6" applyNumberFormat="1" applyFont="1" applyBorder="1" applyAlignment="1" applyProtection="1">
      <alignment horizontal="center" vertical="center"/>
    </xf>
    <xf numFmtId="164" fontId="5" fillId="0" borderId="3" xfId="6" applyNumberFormat="1" applyFont="1" applyBorder="1" applyAlignment="1" applyProtection="1">
      <alignment vertical="center"/>
    </xf>
    <xf numFmtId="44" fontId="5" fillId="0" borderId="25" xfId="3" applyNumberFormat="1" applyFont="1" applyBorder="1" applyAlignment="1" applyProtection="1">
      <alignment vertical="center"/>
    </xf>
    <xf numFmtId="44" fontId="5" fillId="0" borderId="25" xfId="3" applyNumberFormat="1" applyFont="1" applyFill="1" applyBorder="1" applyAlignment="1" applyProtection="1">
      <alignment vertical="center"/>
    </xf>
    <xf numFmtId="164" fontId="5" fillId="0" borderId="4" xfId="6" applyNumberFormat="1" applyFont="1" applyBorder="1" applyAlignment="1" applyProtection="1">
      <alignment vertical="center"/>
    </xf>
    <xf numFmtId="44" fontId="5" fillId="0" borderId="27" xfId="3" applyNumberFormat="1" applyFont="1" applyBorder="1" applyAlignment="1" applyProtection="1">
      <alignment vertical="center"/>
    </xf>
    <xf numFmtId="164" fontId="5" fillId="0" borderId="1" xfId="6" applyNumberFormat="1" applyFont="1" applyBorder="1" applyAlignment="1" applyProtection="1">
      <alignment horizontal="center" vertical="center"/>
      <protection locked="0"/>
    </xf>
    <xf numFmtId="164" fontId="5" fillId="0" borderId="1" xfId="6" applyNumberFormat="1" applyFont="1" applyBorder="1" applyAlignment="1" applyProtection="1">
      <alignment vertical="center"/>
    </xf>
    <xf numFmtId="44" fontId="5" fillId="0" borderId="33" xfId="3" applyNumberFormat="1" applyFont="1" applyBorder="1" applyAlignment="1" applyProtection="1">
      <alignment vertical="center"/>
    </xf>
    <xf numFmtId="164" fontId="7" fillId="0" borderId="3" xfId="6" applyNumberFormat="1" applyFont="1" applyBorder="1" applyAlignment="1" applyProtection="1">
      <alignment horizontal="center" vertical="center"/>
      <protection locked="0"/>
    </xf>
    <xf numFmtId="164" fontId="7" fillId="0" borderId="4" xfId="6" applyNumberFormat="1" applyFont="1" applyBorder="1" applyAlignment="1" applyProtection="1">
      <alignment horizontal="center" vertical="center"/>
      <protection locked="0"/>
    </xf>
    <xf numFmtId="164" fontId="7" fillId="0" borderId="30" xfId="6" applyNumberFormat="1" applyFont="1" applyBorder="1" applyAlignment="1" applyProtection="1">
      <alignment horizontal="center" vertical="center"/>
      <protection locked="0"/>
    </xf>
    <xf numFmtId="164" fontId="5" fillId="0" borderId="30" xfId="6" applyNumberFormat="1" applyFont="1" applyBorder="1" applyAlignment="1" applyProtection="1">
      <alignment vertical="center"/>
    </xf>
    <xf numFmtId="44" fontId="5" fillId="0" borderId="31" xfId="3" applyNumberFormat="1" applyFont="1" applyBorder="1" applyAlignment="1" applyProtection="1">
      <alignment vertical="center"/>
    </xf>
    <xf numFmtId="0" fontId="2" fillId="5" borderId="22" xfId="0" applyFont="1" applyFill="1" applyBorder="1" applyProtection="1">
      <protection locked="0"/>
    </xf>
    <xf numFmtId="0" fontId="3" fillId="0" borderId="0" xfId="0" applyFont="1" applyAlignment="1">
      <alignment horizontal="right"/>
    </xf>
    <xf numFmtId="164" fontId="3" fillId="0" borderId="0" xfId="0" applyNumberFormat="1" applyFont="1" applyAlignment="1">
      <alignment horizontal="right"/>
    </xf>
    <xf numFmtId="44" fontId="3" fillId="0" borderId="0" xfId="1" applyFont="1" applyProtection="1"/>
    <xf numFmtId="164" fontId="0" fillId="0" borderId="0" xfId="0" applyNumberFormat="1"/>
    <xf numFmtId="43" fontId="0" fillId="0" borderId="0" xfId="0" applyNumberFormat="1"/>
    <xf numFmtId="0" fontId="2" fillId="0" borderId="0" xfId="0" applyFont="1"/>
    <xf numFmtId="164" fontId="2" fillId="0" borderId="0" xfId="0" applyNumberFormat="1" applyFont="1"/>
    <xf numFmtId="0" fontId="2" fillId="0" borderId="0" xfId="0" applyFont="1" applyAlignment="1">
      <alignment horizontal="center"/>
    </xf>
    <xf numFmtId="44" fontId="2" fillId="0" borderId="20" xfId="1" applyFont="1" applyBorder="1" applyProtection="1"/>
    <xf numFmtId="0" fontId="28" fillId="0" borderId="0" xfId="0" applyFont="1"/>
    <xf numFmtId="0" fontId="31" fillId="0" borderId="50" xfId="2" applyFont="1" applyBorder="1" applyAlignment="1">
      <alignment vertical="center" wrapText="1"/>
    </xf>
    <xf numFmtId="164" fontId="5" fillId="0" borderId="0" xfId="3" applyNumberFormat="1" applyFont="1" applyBorder="1" applyAlignment="1" applyProtection="1">
      <alignment vertical="center"/>
    </xf>
    <xf numFmtId="44" fontId="5" fillId="0" borderId="0" xfId="2" applyNumberFormat="1" applyFont="1" applyAlignment="1">
      <alignment horizontal="center" vertical="center"/>
    </xf>
    <xf numFmtId="0" fontId="31" fillId="0" borderId="41" xfId="2" applyFont="1" applyBorder="1" applyAlignment="1">
      <alignment vertical="center" wrapText="1"/>
    </xf>
    <xf numFmtId="0" fontId="7" fillId="0" borderId="0" xfId="0" applyFont="1"/>
    <xf numFmtId="0" fontId="4" fillId="0" borderId="0" xfId="2" applyFont="1" applyAlignment="1">
      <alignment vertical="center"/>
    </xf>
    <xf numFmtId="0" fontId="5" fillId="0" borderId="0" xfId="3" applyNumberFormat="1" applyFont="1" applyBorder="1" applyAlignment="1" applyProtection="1">
      <alignment vertical="center"/>
    </xf>
    <xf numFmtId="0" fontId="2" fillId="0" borderId="0" xfId="2"/>
    <xf numFmtId="0" fontId="3" fillId="0" borderId="0" xfId="2" applyFont="1" applyAlignment="1">
      <alignment horizontal="center" vertical="center"/>
    </xf>
    <xf numFmtId="44" fontId="2" fillId="0" borderId="0" xfId="2" applyNumberFormat="1"/>
    <xf numFmtId="0" fontId="7" fillId="0" borderId="26" xfId="2" applyFont="1" applyBorder="1" applyAlignment="1">
      <alignment vertical="center"/>
    </xf>
    <xf numFmtId="0" fontId="7" fillId="0" borderId="4" xfId="2" applyFont="1" applyBorder="1" applyAlignment="1">
      <alignment vertical="center"/>
    </xf>
    <xf numFmtId="44" fontId="5" fillId="0" borderId="4" xfId="2" applyNumberFormat="1" applyFont="1" applyBorder="1" applyAlignment="1">
      <alignment horizontal="center" vertical="center"/>
    </xf>
    <xf numFmtId="0" fontId="7" fillId="0" borderId="49" xfId="2" applyFont="1" applyBorder="1" applyAlignment="1">
      <alignment vertical="center"/>
    </xf>
    <xf numFmtId="0" fontId="7" fillId="0" borderId="30" xfId="2" applyFont="1" applyBorder="1" applyAlignment="1">
      <alignment vertical="center"/>
    </xf>
    <xf numFmtId="44" fontId="5" fillId="0" borderId="30" xfId="2" applyNumberFormat="1" applyFont="1" applyBorder="1" applyAlignment="1">
      <alignment horizontal="center" vertical="center"/>
    </xf>
    <xf numFmtId="0" fontId="7" fillId="0" borderId="24" xfId="2" applyFont="1" applyBorder="1" applyAlignment="1">
      <alignment vertical="center"/>
    </xf>
    <xf numFmtId="0" fontId="7" fillId="0" borderId="3" xfId="2" applyFont="1" applyBorder="1" applyAlignment="1">
      <alignment vertical="center"/>
    </xf>
    <xf numFmtId="44" fontId="7" fillId="0" borderId="3" xfId="2" applyNumberFormat="1" applyFont="1" applyBorder="1" applyAlignment="1">
      <alignment horizontal="center" vertical="center"/>
    </xf>
    <xf numFmtId="0" fontId="5" fillId="0" borderId="26" xfId="2" applyFont="1" applyBorder="1" applyAlignment="1">
      <alignment vertical="center"/>
    </xf>
    <xf numFmtId="0" fontId="5" fillId="0" borderId="4" xfId="2" applyFont="1" applyBorder="1" applyAlignment="1">
      <alignment vertical="center"/>
    </xf>
    <xf numFmtId="44" fontId="5" fillId="0" borderId="3" xfId="2" applyNumberFormat="1" applyFont="1" applyBorder="1" applyAlignment="1">
      <alignment horizontal="center" vertical="center"/>
    </xf>
    <xf numFmtId="0" fontId="5" fillId="0" borderId="26" xfId="2" applyFont="1" applyBorder="1" applyAlignment="1">
      <alignment horizontal="left" vertical="center"/>
    </xf>
    <xf numFmtId="0" fontId="5" fillId="0" borderId="24" xfId="2" applyFont="1" applyBorder="1" applyAlignment="1">
      <alignment horizontal="left" vertical="center"/>
    </xf>
    <xf numFmtId="0" fontId="5" fillId="0" borderId="3" xfId="2" applyFont="1" applyBorder="1" applyAlignment="1">
      <alignment vertical="center"/>
    </xf>
    <xf numFmtId="0" fontId="5" fillId="0" borderId="24" xfId="2" applyFont="1" applyBorder="1" applyAlignment="1">
      <alignment vertical="center"/>
    </xf>
    <xf numFmtId="44" fontId="7" fillId="0" borderId="4" xfId="2" applyNumberFormat="1" applyFont="1" applyBorder="1" applyAlignment="1">
      <alignment horizontal="center" vertical="center"/>
    </xf>
    <xf numFmtId="0" fontId="7" fillId="0" borderId="24" xfId="2" applyFont="1" applyBorder="1" applyAlignment="1">
      <alignment horizontal="left" vertical="center"/>
    </xf>
    <xf numFmtId="0" fontId="5" fillId="0" borderId="46" xfId="2" applyFont="1" applyBorder="1" applyAlignment="1">
      <alignment vertical="center"/>
    </xf>
    <xf numFmtId="0" fontId="5" fillId="0" borderId="47" xfId="2" applyFont="1" applyBorder="1" applyAlignment="1">
      <alignment vertical="center"/>
    </xf>
    <xf numFmtId="44" fontId="5" fillId="0" borderId="48" xfId="2" applyNumberFormat="1" applyFont="1" applyBorder="1" applyAlignment="1">
      <alignment horizontal="center" vertical="center"/>
    </xf>
    <xf numFmtId="0" fontId="30" fillId="0" borderId="0" xfId="0" applyFont="1"/>
    <xf numFmtId="0" fontId="25" fillId="0" borderId="0" xfId="0" applyFont="1"/>
    <xf numFmtId="0" fontId="5" fillId="3" borderId="26" xfId="2" applyFont="1" applyFill="1" applyBorder="1" applyAlignment="1">
      <alignment horizontal="left" vertical="center"/>
    </xf>
    <xf numFmtId="0" fontId="7" fillId="0" borderId="26" xfId="2" applyFont="1" applyBorder="1" applyAlignment="1">
      <alignment horizontal="left" vertical="center"/>
    </xf>
    <xf numFmtId="0" fontId="5" fillId="0" borderId="4" xfId="2" applyFont="1" applyBorder="1" applyAlignment="1">
      <alignment horizontal="left" vertical="center"/>
    </xf>
    <xf numFmtId="0" fontId="7" fillId="0" borderId="26" xfId="0" applyFont="1" applyBorder="1"/>
    <xf numFmtId="0" fontId="7" fillId="0" borderId="4" xfId="0" applyFont="1" applyBorder="1"/>
    <xf numFmtId="0" fontId="5" fillId="0" borderId="26" xfId="4" applyFont="1" applyBorder="1" applyAlignment="1">
      <alignment horizontal="left" vertical="center"/>
    </xf>
    <xf numFmtId="0" fontId="5" fillId="0" borderId="4" xfId="4" applyFont="1" applyBorder="1" applyAlignment="1">
      <alignment vertical="center"/>
    </xf>
    <xf numFmtId="0" fontId="5" fillId="0" borderId="32" xfId="2" applyFont="1" applyBorder="1" applyAlignment="1">
      <alignment horizontal="left" vertical="center"/>
    </xf>
    <xf numFmtId="0" fontId="5" fillId="0" borderId="1" xfId="2" applyFont="1" applyBorder="1" applyAlignment="1">
      <alignment vertical="center"/>
    </xf>
    <xf numFmtId="44" fontId="5" fillId="0" borderId="1" xfId="2" applyNumberFormat="1" applyFont="1" applyBorder="1" applyAlignment="1">
      <alignment horizontal="center" vertical="center"/>
    </xf>
    <xf numFmtId="164" fontId="25" fillId="0" borderId="0" xfId="0" applyNumberFormat="1" applyFont="1" applyAlignment="1">
      <alignment horizontal="center"/>
    </xf>
    <xf numFmtId="44" fontId="30" fillId="0" borderId="0" xfId="1" applyFont="1" applyProtection="1"/>
    <xf numFmtId="44" fontId="25" fillId="0" borderId="0" xfId="1" applyFont="1" applyProtection="1"/>
    <xf numFmtId="0" fontId="26" fillId="6" borderId="50" xfId="2" applyFont="1" applyFill="1" applyBorder="1" applyAlignment="1">
      <alignment horizontal="center" wrapText="1"/>
    </xf>
    <xf numFmtId="0" fontId="29" fillId="6" borderId="32" xfId="2" applyFont="1" applyFill="1" applyBorder="1" applyAlignment="1">
      <alignment horizontal="left"/>
    </xf>
    <xf numFmtId="0" fontId="29" fillId="6" borderId="1" xfId="2" applyFont="1" applyFill="1" applyBorder="1" applyAlignment="1">
      <alignment horizontal="left"/>
    </xf>
    <xf numFmtId="44" fontId="4" fillId="6" borderId="1" xfId="2" applyNumberFormat="1" applyFont="1" applyFill="1" applyBorder="1" applyAlignment="1">
      <alignment horizontal="center" wrapText="1"/>
    </xf>
    <xf numFmtId="164" fontId="4" fillId="6" borderId="1" xfId="3" applyNumberFormat="1" applyFont="1" applyFill="1" applyBorder="1" applyAlignment="1" applyProtection="1">
      <alignment horizontal="center" wrapText="1"/>
    </xf>
    <xf numFmtId="43" fontId="4" fillId="6" borderId="1" xfId="3" applyFont="1" applyFill="1" applyBorder="1" applyAlignment="1" applyProtection="1">
      <alignment horizontal="center" wrapText="1"/>
    </xf>
    <xf numFmtId="0" fontId="4" fillId="6" borderId="1" xfId="2" applyFont="1" applyFill="1" applyBorder="1" applyAlignment="1">
      <alignment horizontal="center" wrapText="1"/>
    </xf>
    <xf numFmtId="44" fontId="4" fillId="6" borderId="33" xfId="2" applyNumberFormat="1" applyFont="1" applyFill="1" applyBorder="1" applyAlignment="1">
      <alignment horizontal="center" wrapText="1"/>
    </xf>
    <xf numFmtId="0" fontId="18" fillId="0" borderId="0" xfId="5" applyFont="1" applyAlignment="1">
      <alignment horizontal="left" vertical="center" wrapText="1"/>
    </xf>
    <xf numFmtId="0" fontId="22" fillId="0" borderId="0" xfId="5" applyFont="1" applyAlignment="1">
      <alignment horizontal="left" vertical="center"/>
    </xf>
    <xf numFmtId="0" fontId="23" fillId="0" borderId="0" xfId="5" applyFont="1" applyAlignment="1">
      <alignment horizontal="left" vertical="center"/>
    </xf>
    <xf numFmtId="0" fontId="19" fillId="0" borderId="0" xfId="5" applyFont="1" applyAlignment="1">
      <alignment horizontal="left" vertical="center"/>
    </xf>
    <xf numFmtId="0" fontId="16" fillId="7" borderId="7" xfId="5" applyFont="1" applyFill="1" applyBorder="1" applyAlignment="1" applyProtection="1">
      <alignment horizontal="center" vertical="center"/>
      <protection locked="0"/>
    </xf>
    <xf numFmtId="0" fontId="16" fillId="7" borderId="5" xfId="5" applyFont="1" applyFill="1" applyBorder="1" applyAlignment="1" applyProtection="1">
      <alignment horizontal="center" vertical="center"/>
      <protection locked="0"/>
    </xf>
    <xf numFmtId="0" fontId="16" fillId="7" borderId="8" xfId="5" applyFont="1" applyFill="1" applyBorder="1" applyAlignment="1" applyProtection="1">
      <alignment horizontal="center" vertical="center"/>
      <protection locked="0"/>
    </xf>
    <xf numFmtId="165" fontId="16" fillId="7" borderId="7" xfId="5" applyNumberFormat="1" applyFont="1" applyFill="1" applyBorder="1" applyAlignment="1" applyProtection="1">
      <alignment horizontal="center" vertical="center"/>
      <protection locked="0"/>
    </xf>
    <xf numFmtId="165" fontId="16" fillId="7" borderId="8" xfId="5" applyNumberFormat="1" applyFont="1" applyFill="1" applyBorder="1" applyAlignment="1" applyProtection="1">
      <alignment horizontal="center" vertical="center"/>
      <protection locked="0"/>
    </xf>
    <xf numFmtId="0" fontId="19" fillId="0" borderId="0" xfId="5" applyFont="1" applyAlignment="1">
      <alignment horizontal="right" vertical="center"/>
    </xf>
    <xf numFmtId="0" fontId="16" fillId="7" borderId="4" xfId="5" applyFont="1" applyFill="1" applyBorder="1" applyAlignment="1" applyProtection="1">
      <alignment horizontal="center" vertical="center" wrapText="1"/>
      <protection locked="0"/>
    </xf>
    <xf numFmtId="0" fontId="12" fillId="0" borderId="0" xfId="5" applyFont="1" applyAlignment="1">
      <alignment horizontal="left" vertical="center"/>
    </xf>
    <xf numFmtId="14" fontId="16" fillId="7" borderId="7" xfId="5" applyNumberFormat="1" applyFont="1" applyFill="1" applyBorder="1" applyAlignment="1" applyProtection="1">
      <alignment horizontal="center" vertical="center"/>
      <protection locked="0"/>
    </xf>
    <xf numFmtId="0" fontId="19" fillId="0" borderId="14" xfId="5" applyFont="1" applyBorder="1" applyAlignment="1">
      <alignment horizontal="left" vertical="center"/>
    </xf>
    <xf numFmtId="165" fontId="16" fillId="0" borderId="0" xfId="5" applyNumberFormat="1" applyFont="1" applyAlignment="1" applyProtection="1">
      <alignment horizontal="center" vertical="center"/>
      <protection locked="0"/>
    </xf>
    <xf numFmtId="0" fontId="16" fillId="7" borderId="9" xfId="5" applyFont="1" applyFill="1" applyBorder="1" applyAlignment="1" applyProtection="1">
      <alignment horizontal="center" vertical="top" wrapText="1"/>
      <protection locked="0"/>
    </xf>
    <xf numFmtId="0" fontId="16" fillId="7" borderId="6" xfId="5" applyFont="1" applyFill="1" applyBorder="1" applyAlignment="1" applyProtection="1">
      <alignment horizontal="center" vertical="top" wrapText="1"/>
      <protection locked="0"/>
    </xf>
    <xf numFmtId="0" fontId="16" fillId="7" borderId="10" xfId="5" applyFont="1" applyFill="1" applyBorder="1" applyAlignment="1" applyProtection="1">
      <alignment horizontal="center" vertical="top" wrapText="1"/>
      <protection locked="0"/>
    </xf>
    <xf numFmtId="0" fontId="16" fillId="7" borderId="11" xfId="5" applyFont="1" applyFill="1" applyBorder="1" applyAlignment="1" applyProtection="1">
      <alignment horizontal="center" vertical="top" wrapText="1"/>
      <protection locked="0"/>
    </xf>
    <xf numFmtId="0" fontId="16" fillId="7" borderId="12" xfId="5" applyFont="1" applyFill="1" applyBorder="1" applyAlignment="1" applyProtection="1">
      <alignment horizontal="center" vertical="top" wrapText="1"/>
      <protection locked="0"/>
    </xf>
    <xf numFmtId="0" fontId="16" fillId="7" borderId="13" xfId="5" applyFont="1" applyFill="1" applyBorder="1" applyAlignment="1" applyProtection="1">
      <alignment horizontal="center" vertical="top" wrapText="1"/>
      <protection locked="0"/>
    </xf>
    <xf numFmtId="0" fontId="15" fillId="0" borderId="0" xfId="5" applyFont="1" applyAlignment="1">
      <alignment horizontal="center" vertical="center"/>
    </xf>
    <xf numFmtId="0" fontId="16" fillId="0" borderId="0" xfId="5" applyFont="1" applyAlignment="1">
      <alignment horizontal="center" vertical="center" wrapText="1"/>
    </xf>
    <xf numFmtId="0" fontId="17" fillId="0" borderId="0" xfId="5" applyFont="1" applyAlignment="1">
      <alignment horizontal="center" vertical="center" wrapText="1"/>
    </xf>
    <xf numFmtId="0" fontId="18" fillId="7" borderId="7" xfId="5" applyFont="1" applyFill="1" applyBorder="1" applyAlignment="1" applyProtection="1">
      <alignment horizontal="center" vertical="center"/>
      <protection locked="0"/>
    </xf>
    <xf numFmtId="0" fontId="18" fillId="7" borderId="8" xfId="5" applyFont="1" applyFill="1" applyBorder="1" applyAlignment="1" applyProtection="1">
      <alignment horizontal="center" vertical="center"/>
      <protection locked="0"/>
    </xf>
    <xf numFmtId="0" fontId="2" fillId="0" borderId="41" xfId="0" applyFont="1" applyBorder="1" applyAlignment="1">
      <alignment horizontal="left"/>
    </xf>
    <xf numFmtId="0" fontId="2" fillId="0" borderId="42" xfId="0" applyFont="1" applyBorder="1" applyAlignment="1">
      <alignment horizontal="left"/>
    </xf>
    <xf numFmtId="0" fontId="2" fillId="0" borderId="43" xfId="0" applyFont="1" applyBorder="1" applyAlignment="1">
      <alignment horizontal="left"/>
    </xf>
    <xf numFmtId="0" fontId="24" fillId="0" borderId="0" xfId="0" applyFont="1" applyAlignment="1">
      <alignment horizontal="center" vertical="center"/>
    </xf>
    <xf numFmtId="0" fontId="8" fillId="0" borderId="15" xfId="0" applyFont="1" applyBorder="1" applyAlignment="1">
      <alignment horizontal="right"/>
    </xf>
    <xf numFmtId="0" fontId="8" fillId="0" borderId="16" xfId="0" applyFont="1" applyBorder="1" applyAlignment="1">
      <alignment horizontal="right"/>
    </xf>
    <xf numFmtId="0" fontId="8" fillId="0" borderId="44" xfId="0" applyFont="1" applyBorder="1" applyAlignment="1">
      <alignment horizontal="right"/>
    </xf>
    <xf numFmtId="44" fontId="8" fillId="0" borderId="45" xfId="0" applyNumberFormat="1" applyFont="1" applyBorder="1" applyAlignment="1">
      <alignment horizontal="center"/>
    </xf>
    <xf numFmtId="44" fontId="8" fillId="0" borderId="17" xfId="0" applyNumberFormat="1" applyFont="1" applyBorder="1" applyAlignment="1">
      <alignment horizontal="center"/>
    </xf>
    <xf numFmtId="0" fontId="3" fillId="0" borderId="18" xfId="0" applyFont="1" applyBorder="1" applyAlignment="1">
      <alignment horizontal="left"/>
    </xf>
    <xf numFmtId="0" fontId="2" fillId="0" borderId="19" xfId="0" applyFont="1" applyBorder="1" applyAlignment="1">
      <alignment horizontal="left"/>
    </xf>
    <xf numFmtId="0" fontId="2" fillId="0" borderId="26" xfId="0" applyFont="1" applyBorder="1"/>
    <xf numFmtId="0" fontId="2" fillId="0" borderId="4" xfId="0" applyFont="1" applyBorder="1"/>
    <xf numFmtId="0" fontId="0" fillId="0" borderId="41"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9" fillId="0" borderId="0" xfId="0" applyFont="1" applyAlignment="1">
      <alignment horizontal="center"/>
    </xf>
    <xf numFmtId="0" fontId="32" fillId="0" borderId="50" xfId="0" applyFont="1" applyBorder="1" applyAlignment="1">
      <alignment horizontal="left" vertical="top" wrapText="1"/>
    </xf>
    <xf numFmtId="0" fontId="32" fillId="0" borderId="51" xfId="0" applyFont="1" applyBorder="1" applyAlignment="1">
      <alignment horizontal="left" vertical="top" wrapText="1"/>
    </xf>
    <xf numFmtId="0" fontId="32" fillId="0" borderId="35" xfId="0" applyFont="1" applyBorder="1" applyAlignment="1">
      <alignment horizontal="left" vertical="top" wrapText="1"/>
    </xf>
    <xf numFmtId="0" fontId="2" fillId="0" borderId="21" xfId="0" applyFont="1" applyBorder="1"/>
    <xf numFmtId="0" fontId="2" fillId="0" borderId="22" xfId="0" applyFont="1" applyBorder="1"/>
    <xf numFmtId="0" fontId="2" fillId="5" borderId="22" xfId="0" applyFont="1" applyFill="1" applyBorder="1" applyAlignment="1" applyProtection="1">
      <alignment horizontal="center"/>
      <protection locked="0"/>
    </xf>
    <xf numFmtId="0" fontId="2" fillId="5" borderId="23" xfId="0" applyFont="1" applyFill="1" applyBorder="1" applyAlignment="1" applyProtection="1">
      <alignment horizontal="center"/>
      <protection locked="0"/>
    </xf>
    <xf numFmtId="0" fontId="27" fillId="6" borderId="51" xfId="2" applyFont="1" applyFill="1" applyBorder="1" applyAlignment="1">
      <alignment horizontal="center" wrapText="1"/>
    </xf>
    <xf numFmtId="0" fontId="27" fillId="6" borderId="35" xfId="2" applyFont="1" applyFill="1" applyBorder="1" applyAlignment="1">
      <alignment horizontal="center" wrapText="1"/>
    </xf>
    <xf numFmtId="0" fontId="7" fillId="0" borderId="36" xfId="0" applyFont="1" applyBorder="1" applyAlignment="1">
      <alignment horizontal="left" wrapText="1"/>
    </xf>
    <xf numFmtId="0" fontId="7" fillId="0" borderId="37" xfId="0" applyFont="1" applyBorder="1" applyAlignment="1">
      <alignment horizontal="left" wrapText="1"/>
    </xf>
    <xf numFmtId="0" fontId="7" fillId="0" borderId="38" xfId="0" applyFont="1" applyBorder="1" applyAlignment="1">
      <alignment horizontal="left" wrapText="1"/>
    </xf>
    <xf numFmtId="0" fontId="7" fillId="0" borderId="39" xfId="0" applyFont="1" applyBorder="1" applyAlignment="1">
      <alignment horizontal="left" wrapText="1"/>
    </xf>
    <xf numFmtId="0" fontId="7" fillId="0" borderId="12" xfId="0" applyFont="1" applyBorder="1" applyAlignment="1">
      <alignment horizontal="left" wrapText="1"/>
    </xf>
    <xf numFmtId="0" fontId="7" fillId="0" borderId="40" xfId="0" applyFont="1" applyBorder="1" applyAlignment="1">
      <alignment horizontal="left" wrapText="1"/>
    </xf>
    <xf numFmtId="0" fontId="4" fillId="2" borderId="28"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29" xfId="2" applyFont="1" applyFill="1" applyBorder="1" applyAlignment="1">
      <alignment horizontal="center" vertical="center"/>
    </xf>
    <xf numFmtId="164" fontId="31" fillId="0" borderId="34" xfId="6" applyNumberFormat="1" applyFont="1" applyBorder="1" applyAlignment="1" applyProtection="1">
      <alignment horizontal="center" vertical="center"/>
    </xf>
    <xf numFmtId="164" fontId="31" fillId="0" borderId="35" xfId="6" applyNumberFormat="1" applyFont="1" applyBorder="1" applyAlignment="1" applyProtection="1">
      <alignment horizontal="center" vertical="center"/>
    </xf>
    <xf numFmtId="164" fontId="31" fillId="0" borderId="22" xfId="6" applyNumberFormat="1" applyFont="1" applyBorder="1" applyAlignment="1" applyProtection="1">
      <alignment horizontal="center" vertical="center"/>
    </xf>
    <xf numFmtId="164" fontId="31" fillId="0" borderId="23" xfId="6" applyNumberFormat="1" applyFont="1" applyBorder="1" applyAlignment="1" applyProtection="1">
      <alignment horizontal="center" vertical="center"/>
    </xf>
    <xf numFmtId="0" fontId="4" fillId="4" borderId="28" xfId="2" applyFont="1" applyFill="1" applyBorder="1" applyAlignment="1">
      <alignment horizontal="center" vertical="center"/>
    </xf>
    <xf numFmtId="0" fontId="4" fillId="4" borderId="2" xfId="2" applyFont="1" applyFill="1" applyBorder="1" applyAlignment="1">
      <alignment horizontal="center" vertical="center"/>
    </xf>
    <xf numFmtId="0" fontId="4" fillId="4" borderId="29" xfId="2" applyFont="1" applyFill="1" applyBorder="1" applyAlignment="1">
      <alignment horizontal="center" vertical="center"/>
    </xf>
  </cellXfs>
  <cellStyles count="7">
    <cellStyle name="Comma" xfId="6" builtinId="3"/>
    <cellStyle name="Comma 4" xfId="3" xr:uid="{C236BBD4-6F3E-4D9B-946A-326699A79FC1}"/>
    <cellStyle name="Currency" xfId="1" builtinId="4"/>
    <cellStyle name="Normal" xfId="0" builtinId="0"/>
    <cellStyle name="Normal 2" xfId="2" xr:uid="{C2919B0D-94AF-4055-9A96-76AD02707697}"/>
    <cellStyle name="Normal 3" xfId="5" xr:uid="{72506631-6680-44BB-B86F-EA6EA4935A88}"/>
    <cellStyle name="Normal_final plant inventory 2008 112608" xfId="4" xr:uid="{52E3BEE1-AA2B-4AFC-A073-55C8A69BBB01}"/>
  </cellStyles>
  <dxfs count="4">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361950</xdr:colOff>
      <xdr:row>5</xdr:row>
      <xdr:rowOff>40403</xdr:rowOff>
    </xdr:to>
    <xdr:pic>
      <xdr:nvPicPr>
        <xdr:cNvPr id="2" name="Picture 1">
          <a:extLst>
            <a:ext uri="{FF2B5EF4-FFF2-40B4-BE49-F238E27FC236}">
              <a16:creationId xmlns:a16="http://schemas.microsoft.com/office/drawing/2014/main" id="{B9AD326B-F556-4354-B8A2-1CCBFB74BE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05075" cy="954803"/>
        </a:xfrm>
        <a:prstGeom prst="rect">
          <a:avLst/>
        </a:prstGeom>
      </xdr:spPr>
    </xdr:pic>
    <xdr:clientData/>
  </xdr:twoCellAnchor>
  <xdr:twoCellAnchor editAs="oneCell">
    <xdr:from>
      <xdr:col>8</xdr:col>
      <xdr:colOff>0</xdr:colOff>
      <xdr:row>41</xdr:row>
      <xdr:rowOff>1</xdr:rowOff>
    </xdr:from>
    <xdr:to>
      <xdr:col>9</xdr:col>
      <xdr:colOff>404017</xdr:colOff>
      <xdr:row>45</xdr:row>
      <xdr:rowOff>1</xdr:rowOff>
    </xdr:to>
    <xdr:pic>
      <xdr:nvPicPr>
        <xdr:cNvPr id="3" name="Picture 2">
          <a:extLst>
            <a:ext uri="{FF2B5EF4-FFF2-40B4-BE49-F238E27FC236}">
              <a16:creationId xmlns:a16="http://schemas.microsoft.com/office/drawing/2014/main" id="{5C8CA6B2-21FB-4E03-99C8-1101492F7E64}"/>
            </a:ext>
          </a:extLst>
        </xdr:cNvPr>
        <xdr:cNvPicPr>
          <a:picLocks noChangeAspect="1"/>
        </xdr:cNvPicPr>
      </xdr:nvPicPr>
      <xdr:blipFill>
        <a:blip xmlns:r="http://schemas.openxmlformats.org/officeDocument/2006/relationships" r:embed="rId2"/>
        <a:stretch>
          <a:fillRect/>
        </a:stretch>
      </xdr:blipFill>
      <xdr:spPr>
        <a:xfrm>
          <a:off x="5715000" y="7200901"/>
          <a:ext cx="1156492"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260985</xdr:colOff>
      <xdr:row>0</xdr:row>
      <xdr:rowOff>90933</xdr:rowOff>
    </xdr:from>
    <xdr:to>
      <xdr:col>0</xdr:col>
      <xdr:colOff>1819275</xdr:colOff>
      <xdr:row>0</xdr:row>
      <xdr:rowOff>654217</xdr:rowOff>
    </xdr:to>
    <xdr:pic>
      <xdr:nvPicPr>
        <xdr:cNvPr id="5" name="Picture 4">
          <a:extLst>
            <a:ext uri="{FF2B5EF4-FFF2-40B4-BE49-F238E27FC236}">
              <a16:creationId xmlns:a16="http://schemas.microsoft.com/office/drawing/2014/main" id="{EF806DB7-4BAB-DA95-DDBC-B10672897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85" y="90933"/>
          <a:ext cx="1558290" cy="5632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2E6C4-C5D9-41AB-ADD1-6AD4B268FEF6}">
  <sheetPr>
    <pageSetUpPr fitToPage="1"/>
  </sheetPr>
  <dimension ref="A1:L163"/>
  <sheetViews>
    <sheetView zoomScaleNormal="100" workbookViewId="0">
      <selection activeCell="M40" sqref="M40"/>
    </sheetView>
  </sheetViews>
  <sheetFormatPr defaultColWidth="9.140625" defaultRowHeight="15" customHeight="1" x14ac:dyDescent="0.25"/>
  <cols>
    <col min="1" max="8" width="10.7109375" style="1" customWidth="1"/>
    <col min="9" max="9" width="11.28515625" style="1" customWidth="1"/>
    <col min="10" max="10" width="7" style="1" customWidth="1"/>
    <col min="11" max="12" width="8.7109375" style="1" customWidth="1"/>
    <col min="13" max="16384" width="9.140625" style="1"/>
  </cols>
  <sheetData>
    <row r="1" spans="1:12" ht="13.5" x14ac:dyDescent="0.25">
      <c r="E1" s="124" t="s">
        <v>402</v>
      </c>
      <c r="F1" s="124"/>
      <c r="G1" s="124"/>
      <c r="H1" s="124"/>
      <c r="I1" s="124"/>
      <c r="J1" s="124"/>
    </row>
    <row r="2" spans="1:12" ht="13.5" x14ac:dyDescent="0.25">
      <c r="E2" s="124"/>
      <c r="F2" s="124"/>
      <c r="G2" s="124"/>
      <c r="H2" s="124"/>
      <c r="I2" s="124"/>
      <c r="J2" s="124"/>
    </row>
    <row r="3" spans="1:12" ht="15" customHeight="1" x14ac:dyDescent="0.25">
      <c r="E3" s="125" t="s">
        <v>312</v>
      </c>
      <c r="F3" s="125"/>
      <c r="G3" s="125"/>
      <c r="H3" s="125"/>
      <c r="I3" s="125"/>
      <c r="J3" s="125"/>
    </row>
    <row r="4" spans="1:12" ht="15" customHeight="1" x14ac:dyDescent="0.25">
      <c r="E4" s="125"/>
      <c r="F4" s="125"/>
      <c r="G4" s="125"/>
      <c r="H4" s="125"/>
      <c r="I4" s="125"/>
      <c r="J4" s="125"/>
    </row>
    <row r="5" spans="1:12" ht="15" customHeight="1" x14ac:dyDescent="0.25">
      <c r="A5" s="2"/>
      <c r="E5" s="126" t="s">
        <v>313</v>
      </c>
      <c r="F5" s="126"/>
      <c r="G5" s="126"/>
      <c r="H5" s="126"/>
      <c r="I5" s="126"/>
      <c r="J5" s="126"/>
    </row>
    <row r="6" spans="1:12" ht="15" customHeight="1" x14ac:dyDescent="0.25">
      <c r="A6" s="2"/>
      <c r="E6" s="126"/>
      <c r="F6" s="126"/>
      <c r="G6" s="126"/>
      <c r="H6" s="126"/>
      <c r="I6" s="126"/>
      <c r="J6" s="126"/>
    </row>
    <row r="7" spans="1:12" x14ac:dyDescent="0.25">
      <c r="A7" s="8" t="s">
        <v>403</v>
      </c>
      <c r="B7" s="3"/>
      <c r="C7" s="3"/>
      <c r="D7" s="3"/>
      <c r="E7" s="3"/>
      <c r="F7" s="3"/>
      <c r="G7" s="3"/>
      <c r="H7" s="4" t="s">
        <v>314</v>
      </c>
      <c r="I7" s="127"/>
      <c r="J7" s="128"/>
    </row>
    <row r="8" spans="1:12" ht="8.1" customHeight="1" x14ac:dyDescent="0.25">
      <c r="A8" s="5"/>
      <c r="B8" s="3"/>
      <c r="C8" s="3"/>
      <c r="D8" s="3"/>
      <c r="E8" s="3"/>
      <c r="F8" s="3"/>
      <c r="G8" s="3"/>
      <c r="H8" s="3"/>
      <c r="I8" s="3"/>
      <c r="J8" s="3"/>
    </row>
    <row r="9" spans="1:12" ht="20.100000000000001" customHeight="1" x14ac:dyDescent="0.25">
      <c r="A9" s="106" t="s">
        <v>315</v>
      </c>
      <c r="B9" s="106"/>
      <c r="C9" s="107"/>
      <c r="D9" s="108"/>
      <c r="E9" s="108"/>
      <c r="F9" s="108"/>
      <c r="G9" s="108"/>
      <c r="H9" s="108"/>
      <c r="I9" s="108"/>
      <c r="J9" s="109"/>
      <c r="K9" s="7"/>
      <c r="L9" s="7"/>
    </row>
    <row r="10" spans="1:12" ht="8.1" customHeight="1" x14ac:dyDescent="0.25">
      <c r="A10" s="6"/>
      <c r="B10" s="2"/>
      <c r="C10" s="2"/>
      <c r="D10" s="2"/>
      <c r="E10" s="2"/>
      <c r="F10" s="2"/>
      <c r="G10" s="2"/>
      <c r="H10" s="2"/>
      <c r="I10" s="2"/>
      <c r="J10" s="2"/>
      <c r="K10" s="7"/>
      <c r="L10" s="7"/>
    </row>
    <row r="11" spans="1:12" ht="20.100000000000001" customHeight="1" x14ac:dyDescent="0.25">
      <c r="A11" s="8" t="s">
        <v>316</v>
      </c>
      <c r="B11" s="8"/>
      <c r="C11" s="2"/>
      <c r="D11" s="2"/>
      <c r="E11" s="3"/>
      <c r="F11" s="107"/>
      <c r="G11" s="108"/>
      <c r="H11" s="108"/>
      <c r="I11" s="108"/>
      <c r="J11" s="109"/>
      <c r="K11" s="7"/>
      <c r="L11" s="7"/>
    </row>
    <row r="12" spans="1:12" ht="8.1" customHeight="1" x14ac:dyDescent="0.25">
      <c r="A12" s="6"/>
      <c r="B12" s="2"/>
      <c r="C12" s="2"/>
      <c r="D12" s="2"/>
      <c r="E12" s="2"/>
      <c r="F12" s="2"/>
      <c r="G12" s="2"/>
      <c r="H12" s="2"/>
      <c r="I12" s="2"/>
      <c r="J12" s="2"/>
      <c r="K12" s="7"/>
      <c r="L12" s="7"/>
    </row>
    <row r="13" spans="1:12" ht="20.100000000000001" customHeight="1" x14ac:dyDescent="0.25">
      <c r="A13" s="106" t="s">
        <v>317</v>
      </c>
      <c r="B13" s="106"/>
      <c r="C13" s="107"/>
      <c r="D13" s="108"/>
      <c r="E13" s="108"/>
      <c r="F13" s="108"/>
      <c r="G13" s="109"/>
      <c r="H13" s="4" t="s">
        <v>318</v>
      </c>
      <c r="I13" s="110"/>
      <c r="J13" s="111"/>
      <c r="K13" s="7"/>
      <c r="L13" s="7"/>
    </row>
    <row r="14" spans="1:12" ht="8.1" customHeight="1" x14ac:dyDescent="0.25">
      <c r="A14" s="6"/>
      <c r="B14" s="2"/>
      <c r="C14" s="2"/>
      <c r="D14" s="2"/>
      <c r="E14" s="2"/>
      <c r="F14" s="2"/>
      <c r="G14" s="2"/>
      <c r="H14" s="2"/>
      <c r="I14" s="2"/>
      <c r="J14" s="2"/>
      <c r="K14" s="7"/>
      <c r="L14" s="7"/>
    </row>
    <row r="15" spans="1:12" ht="20.100000000000001" customHeight="1" x14ac:dyDescent="0.25">
      <c r="A15" s="106" t="s">
        <v>319</v>
      </c>
      <c r="B15" s="106"/>
      <c r="C15" s="118"/>
      <c r="D15" s="119"/>
      <c r="E15" s="119"/>
      <c r="F15" s="119"/>
      <c r="G15" s="119"/>
      <c r="H15" s="119"/>
      <c r="I15" s="119"/>
      <c r="J15" s="120"/>
      <c r="K15" s="9"/>
      <c r="L15" s="7"/>
    </row>
    <row r="16" spans="1:12" ht="20.100000000000001" customHeight="1" x14ac:dyDescent="0.25">
      <c r="A16" s="2"/>
      <c r="B16" s="2"/>
      <c r="C16" s="121"/>
      <c r="D16" s="122"/>
      <c r="E16" s="122"/>
      <c r="F16" s="122"/>
      <c r="G16" s="122"/>
      <c r="H16" s="122"/>
      <c r="I16" s="122"/>
      <c r="J16" s="123"/>
      <c r="K16" s="9"/>
      <c r="L16" s="7"/>
    </row>
    <row r="17" spans="1:12" ht="8.1" customHeight="1" x14ac:dyDescent="0.25">
      <c r="A17" s="2"/>
      <c r="B17" s="2"/>
      <c r="C17" s="2"/>
      <c r="D17" s="2"/>
      <c r="E17" s="2"/>
      <c r="F17" s="10"/>
      <c r="G17" s="2"/>
      <c r="H17" s="2"/>
      <c r="I17" s="2"/>
      <c r="J17" s="2"/>
      <c r="K17" s="7"/>
      <c r="L17" s="7"/>
    </row>
    <row r="18" spans="1:12" ht="20.100000000000001" customHeight="1" x14ac:dyDescent="0.25">
      <c r="A18" s="106" t="s">
        <v>320</v>
      </c>
      <c r="B18" s="106"/>
      <c r="C18" s="107"/>
      <c r="D18" s="109"/>
      <c r="E18" s="4" t="s">
        <v>321</v>
      </c>
      <c r="F18" s="107"/>
      <c r="G18" s="109"/>
      <c r="H18" s="4" t="s">
        <v>322</v>
      </c>
      <c r="I18" s="107"/>
      <c r="J18" s="109"/>
      <c r="K18" s="7"/>
      <c r="L18" s="7"/>
    </row>
    <row r="19" spans="1:12" ht="8.1" customHeight="1" x14ac:dyDescent="0.25">
      <c r="A19" s="2"/>
      <c r="B19" s="2"/>
      <c r="C19" s="2"/>
      <c r="D19" s="2"/>
      <c r="E19" s="2"/>
      <c r="F19" s="2"/>
      <c r="G19" s="2"/>
      <c r="H19" s="2"/>
      <c r="I19" s="2"/>
      <c r="J19" s="2"/>
      <c r="K19" s="7"/>
      <c r="L19" s="7"/>
    </row>
    <row r="20" spans="1:12" ht="20.100000000000001" customHeight="1" x14ac:dyDescent="0.25">
      <c r="A20" s="106" t="s">
        <v>323</v>
      </c>
      <c r="B20" s="106"/>
      <c r="C20" s="110"/>
      <c r="D20" s="111"/>
      <c r="E20" s="2"/>
      <c r="F20" s="2"/>
      <c r="G20" s="2"/>
      <c r="H20" s="4"/>
      <c r="I20" s="117"/>
      <c r="J20" s="117"/>
      <c r="K20" s="7"/>
      <c r="L20" s="7"/>
    </row>
    <row r="21" spans="1:12" ht="8.1" customHeight="1" x14ac:dyDescent="0.25">
      <c r="A21" s="2"/>
      <c r="B21" s="2"/>
      <c r="C21" s="2"/>
      <c r="D21" s="2"/>
      <c r="E21" s="2"/>
      <c r="F21" s="2"/>
      <c r="G21" s="2"/>
      <c r="H21" s="2"/>
      <c r="I21" s="2"/>
      <c r="J21" s="2"/>
      <c r="K21" s="7"/>
      <c r="L21" s="7"/>
    </row>
    <row r="22" spans="1:12" ht="20.100000000000001" customHeight="1" x14ac:dyDescent="0.25">
      <c r="A22" s="106" t="s">
        <v>324</v>
      </c>
      <c r="B22" s="106"/>
      <c r="C22" s="107"/>
      <c r="D22" s="108"/>
      <c r="E22" s="108"/>
      <c r="F22" s="108"/>
      <c r="G22" s="108"/>
      <c r="H22" s="108"/>
      <c r="I22" s="108"/>
      <c r="J22" s="109"/>
      <c r="K22" s="7"/>
      <c r="L22" s="7"/>
    </row>
    <row r="23" spans="1:12" ht="8.1" customHeight="1" x14ac:dyDescent="0.25">
      <c r="A23" s="11"/>
      <c r="B23" s="11"/>
      <c r="C23" s="11"/>
      <c r="D23" s="12"/>
      <c r="E23" s="12"/>
      <c r="F23" s="12"/>
      <c r="G23" s="12"/>
      <c r="H23" s="12"/>
      <c r="I23" s="12"/>
      <c r="J23" s="12"/>
      <c r="K23" s="7"/>
      <c r="L23" s="7"/>
    </row>
    <row r="24" spans="1:12" ht="20.100000000000001" customHeight="1" x14ac:dyDescent="0.25">
      <c r="A24" s="114" t="s">
        <v>325</v>
      </c>
      <c r="B24" s="114"/>
      <c r="C24" s="114"/>
      <c r="D24" s="114"/>
      <c r="E24" s="114"/>
      <c r="F24" s="115"/>
      <c r="G24" s="108"/>
      <c r="H24" s="108"/>
      <c r="I24" s="108"/>
      <c r="J24" s="109"/>
      <c r="K24" s="7"/>
      <c r="L24" s="7"/>
    </row>
    <row r="25" spans="1:12" ht="8.1" customHeight="1" x14ac:dyDescent="0.25">
      <c r="A25" s="8"/>
      <c r="B25" s="2"/>
      <c r="C25" s="2"/>
      <c r="D25" s="2"/>
      <c r="E25" s="2"/>
      <c r="F25" s="2"/>
      <c r="G25" s="2"/>
      <c r="H25" s="2"/>
      <c r="I25" s="13"/>
      <c r="J25" s="13"/>
      <c r="K25" s="7"/>
      <c r="L25" s="7"/>
    </row>
    <row r="26" spans="1:12" ht="20.100000000000001" customHeight="1" x14ac:dyDescent="0.25">
      <c r="A26" s="106" t="s">
        <v>326</v>
      </c>
      <c r="B26" s="106"/>
      <c r="C26" s="106"/>
      <c r="D26" s="106"/>
      <c r="E26" s="106"/>
      <c r="F26" s="106"/>
      <c r="G26" s="106"/>
      <c r="H26" s="116"/>
      <c r="I26" s="107"/>
      <c r="J26" s="109"/>
      <c r="K26" s="7"/>
    </row>
    <row r="27" spans="1:12" ht="8.1" customHeight="1" x14ac:dyDescent="0.25">
      <c r="A27" s="14"/>
      <c r="B27" s="14"/>
      <c r="C27" s="14"/>
      <c r="D27" s="14"/>
      <c r="E27" s="14"/>
      <c r="F27" s="14"/>
      <c r="G27" s="14"/>
      <c r="H27" s="2"/>
      <c r="I27" s="2"/>
      <c r="J27" s="2"/>
      <c r="K27" s="7"/>
      <c r="L27" s="7"/>
    </row>
    <row r="28" spans="1:12" ht="20.100000000000001" customHeight="1" x14ac:dyDescent="0.25">
      <c r="A28" s="106" t="s">
        <v>327</v>
      </c>
      <c r="B28" s="106"/>
      <c r="C28" s="113"/>
      <c r="D28" s="113"/>
      <c r="E28" s="113"/>
      <c r="F28" s="113"/>
      <c r="G28" s="113"/>
      <c r="H28" s="113"/>
      <c r="I28" s="113"/>
      <c r="J28" s="113"/>
      <c r="K28" s="7"/>
      <c r="L28" s="7"/>
    </row>
    <row r="29" spans="1:12" ht="20.100000000000001" customHeight="1" x14ac:dyDescent="0.25">
      <c r="A29" s="2"/>
      <c r="B29" s="2"/>
      <c r="C29" s="113"/>
      <c r="D29" s="113"/>
      <c r="E29" s="113"/>
      <c r="F29" s="113"/>
      <c r="G29" s="113"/>
      <c r="H29" s="113"/>
      <c r="I29" s="113"/>
      <c r="J29" s="113"/>
      <c r="K29" s="7"/>
      <c r="L29" s="7"/>
    </row>
    <row r="30" spans="1:12" ht="8.1" customHeight="1" x14ac:dyDescent="0.25">
      <c r="A30" s="8"/>
      <c r="B30" s="2"/>
      <c r="C30" s="2"/>
      <c r="D30" s="2"/>
      <c r="E30" s="2"/>
      <c r="F30" s="2"/>
      <c r="G30" s="2"/>
      <c r="H30" s="2"/>
      <c r="I30" s="13"/>
      <c r="J30" s="2"/>
      <c r="K30" s="7"/>
      <c r="L30" s="7"/>
    </row>
    <row r="31" spans="1:12" ht="20.100000000000001" customHeight="1" x14ac:dyDescent="0.25">
      <c r="A31" s="106" t="s">
        <v>320</v>
      </c>
      <c r="B31" s="106"/>
      <c r="C31" s="107"/>
      <c r="D31" s="109"/>
      <c r="E31" s="4" t="s">
        <v>321</v>
      </c>
      <c r="F31" s="107"/>
      <c r="G31" s="109"/>
      <c r="H31" s="4" t="s">
        <v>322</v>
      </c>
      <c r="I31" s="107"/>
      <c r="J31" s="109"/>
      <c r="K31" s="7"/>
      <c r="L31" s="7"/>
    </row>
    <row r="32" spans="1:12" ht="8.1" customHeight="1" x14ac:dyDescent="0.25">
      <c r="A32" s="2"/>
      <c r="B32" s="2"/>
      <c r="C32" s="2"/>
      <c r="D32" s="2"/>
      <c r="E32" s="2"/>
      <c r="F32" s="2"/>
      <c r="G32" s="2"/>
      <c r="H32" s="2"/>
      <c r="I32" s="2"/>
      <c r="J32" s="2"/>
      <c r="K32" s="7"/>
      <c r="L32" s="7"/>
    </row>
    <row r="33" spans="1:12" ht="20.100000000000001" customHeight="1" x14ac:dyDescent="0.25">
      <c r="A33" s="106" t="s">
        <v>328</v>
      </c>
      <c r="B33" s="106"/>
      <c r="C33" s="107"/>
      <c r="D33" s="108"/>
      <c r="E33" s="108"/>
      <c r="F33" s="108"/>
      <c r="G33" s="109"/>
      <c r="H33" s="4" t="s">
        <v>318</v>
      </c>
      <c r="I33" s="110"/>
      <c r="J33" s="111"/>
      <c r="K33" s="7"/>
      <c r="L33" s="7"/>
    </row>
    <row r="34" spans="1:12" ht="8.1" customHeight="1" x14ac:dyDescent="0.25">
      <c r="A34" s="6"/>
      <c r="B34" s="2"/>
      <c r="C34" s="2"/>
      <c r="D34" s="2"/>
      <c r="E34" s="2"/>
      <c r="F34" s="2"/>
      <c r="G34" s="2"/>
      <c r="H34" s="2"/>
      <c r="I34" s="2"/>
      <c r="J34" s="2"/>
      <c r="K34" s="7"/>
      <c r="L34" s="7"/>
    </row>
    <row r="35" spans="1:12" ht="15" customHeight="1" x14ac:dyDescent="0.25">
      <c r="A35" s="103" t="s">
        <v>329</v>
      </c>
      <c r="B35" s="103"/>
      <c r="C35" s="103"/>
      <c r="D35" s="103"/>
      <c r="E35" s="103"/>
      <c r="F35" s="103"/>
      <c r="G35" s="103"/>
      <c r="H35" s="103"/>
      <c r="I35" s="103"/>
      <c r="J35" s="103"/>
      <c r="K35" s="7"/>
      <c r="L35" s="7"/>
    </row>
    <row r="36" spans="1:12" ht="15" customHeight="1" x14ac:dyDescent="0.25">
      <c r="A36" s="103"/>
      <c r="B36" s="103"/>
      <c r="C36" s="103"/>
      <c r="D36" s="103"/>
      <c r="E36" s="103"/>
      <c r="F36" s="103"/>
      <c r="G36" s="103"/>
      <c r="H36" s="103"/>
      <c r="I36" s="103"/>
      <c r="J36" s="103"/>
      <c r="K36" s="7"/>
      <c r="L36" s="7"/>
    </row>
    <row r="37" spans="1:12" ht="8.1" customHeight="1" x14ac:dyDescent="0.25">
      <c r="A37" s="6"/>
      <c r="B37" s="6"/>
      <c r="C37" s="6"/>
      <c r="D37" s="6"/>
      <c r="E37" s="16"/>
      <c r="F37" s="16"/>
      <c r="G37" s="16"/>
      <c r="H37" s="16"/>
      <c r="I37" s="16"/>
      <c r="J37" s="16"/>
      <c r="K37" s="7"/>
      <c r="L37" s="7"/>
    </row>
    <row r="38" spans="1:12" ht="20.100000000000001" customHeight="1" x14ac:dyDescent="0.25">
      <c r="A38" s="112" t="s">
        <v>393</v>
      </c>
      <c r="B38" s="112"/>
      <c r="C38" s="112"/>
      <c r="D38" s="112"/>
      <c r="E38" s="107"/>
      <c r="F38" s="108"/>
      <c r="G38" s="108"/>
      <c r="H38" s="108"/>
      <c r="I38" s="108"/>
      <c r="J38" s="109"/>
      <c r="K38" s="7"/>
      <c r="L38" s="7"/>
    </row>
    <row r="39" spans="1:12" ht="8.1" customHeight="1" x14ac:dyDescent="0.25">
      <c r="A39" s="17"/>
      <c r="B39" s="7"/>
      <c r="C39" s="7"/>
      <c r="D39" s="7"/>
      <c r="E39" s="7"/>
      <c r="F39" s="7"/>
      <c r="G39" s="7"/>
      <c r="H39" s="7"/>
      <c r="I39" s="7"/>
      <c r="J39" s="7"/>
      <c r="K39" s="7"/>
      <c r="L39" s="7"/>
    </row>
    <row r="40" spans="1:12" ht="15" customHeight="1" x14ac:dyDescent="0.25">
      <c r="A40" s="103" t="s">
        <v>335</v>
      </c>
      <c r="B40" s="103"/>
      <c r="C40" s="103"/>
      <c r="D40" s="103"/>
      <c r="E40" s="103"/>
      <c r="F40" s="103"/>
      <c r="G40" s="103"/>
      <c r="H40" s="103"/>
      <c r="I40" s="103"/>
      <c r="J40" s="103"/>
      <c r="K40" s="9"/>
      <c r="L40" s="7"/>
    </row>
    <row r="41" spans="1:12" x14ac:dyDescent="0.25">
      <c r="A41" s="103"/>
      <c r="B41" s="103"/>
      <c r="C41" s="103"/>
      <c r="D41" s="103"/>
      <c r="E41" s="103"/>
      <c r="F41" s="103"/>
      <c r="G41" s="103"/>
      <c r="H41" s="103"/>
      <c r="I41" s="103"/>
      <c r="J41" s="103"/>
      <c r="K41" s="9"/>
      <c r="L41" s="7"/>
    </row>
    <row r="42" spans="1:12" x14ac:dyDescent="0.25">
      <c r="A42" s="15"/>
      <c r="B42" s="15"/>
      <c r="C42" s="15"/>
      <c r="D42" s="15"/>
      <c r="E42" s="15"/>
      <c r="F42" s="15"/>
      <c r="G42" s="15"/>
      <c r="H42" s="15"/>
      <c r="I42" s="15"/>
      <c r="J42" s="15"/>
      <c r="K42" s="9"/>
      <c r="L42" s="7"/>
    </row>
    <row r="43" spans="1:12" ht="15" customHeight="1" x14ac:dyDescent="0.25">
      <c r="A43" s="104" t="s">
        <v>330</v>
      </c>
      <c r="B43" s="104"/>
      <c r="C43" s="104"/>
      <c r="D43" s="104"/>
      <c r="E43" s="104"/>
      <c r="F43" s="104"/>
      <c r="G43" s="104"/>
      <c r="H43" s="104"/>
      <c r="I43" s="104"/>
      <c r="J43" s="104"/>
      <c r="K43" s="18"/>
      <c r="L43" s="7"/>
    </row>
    <row r="44" spans="1:12" ht="15" customHeight="1" x14ac:dyDescent="0.25">
      <c r="A44" s="104" t="s">
        <v>331</v>
      </c>
      <c r="B44" s="104"/>
      <c r="C44" s="104"/>
      <c r="D44" s="104"/>
      <c r="E44" s="104"/>
      <c r="F44" s="104"/>
      <c r="G44" s="104"/>
      <c r="H44" s="104"/>
      <c r="I44" s="104"/>
      <c r="J44" s="104"/>
      <c r="K44" s="18"/>
      <c r="L44" s="7"/>
    </row>
    <row r="45" spans="1:12" ht="15" customHeight="1" x14ac:dyDescent="0.25">
      <c r="A45" s="105" t="s">
        <v>332</v>
      </c>
      <c r="B45" s="105"/>
      <c r="C45" s="105"/>
      <c r="D45" s="105"/>
      <c r="E45" s="105"/>
      <c r="F45" s="105"/>
      <c r="G45" s="105"/>
      <c r="H45" s="105"/>
      <c r="I45" s="105"/>
      <c r="J45" s="105"/>
      <c r="K45" s="18"/>
      <c r="L45" s="7"/>
    </row>
    <row r="46" spans="1:12" x14ac:dyDescent="0.25">
      <c r="A46" s="19"/>
      <c r="B46" s="19"/>
      <c r="C46" s="19"/>
      <c r="D46" s="19"/>
      <c r="E46" s="19"/>
      <c r="F46" s="19"/>
      <c r="G46" s="19"/>
      <c r="H46" s="19"/>
      <c r="I46" s="19"/>
      <c r="J46" s="19"/>
      <c r="K46" s="9"/>
      <c r="L46" s="7"/>
    </row>
    <row r="47" spans="1:12" x14ac:dyDescent="0.25">
      <c r="A47" s="19"/>
      <c r="B47" s="19"/>
      <c r="C47" s="19"/>
      <c r="D47" s="19"/>
      <c r="E47" s="19"/>
      <c r="F47" s="19"/>
      <c r="G47" s="19"/>
      <c r="H47" s="19"/>
      <c r="I47" s="19"/>
      <c r="J47" s="19"/>
      <c r="K47" s="9"/>
      <c r="L47" s="7"/>
    </row>
    <row r="48" spans="1:12" x14ac:dyDescent="0.25">
      <c r="A48" s="19"/>
      <c r="B48" s="19"/>
      <c r="C48" s="19"/>
      <c r="D48" s="19"/>
      <c r="E48" s="19"/>
      <c r="F48" s="19"/>
      <c r="G48" s="19"/>
      <c r="H48" s="19"/>
      <c r="I48" s="19"/>
      <c r="J48" s="19"/>
      <c r="K48" s="9"/>
      <c r="L48" s="7"/>
    </row>
    <row r="49" spans="1:12" x14ac:dyDescent="0.25">
      <c r="A49" s="19"/>
      <c r="B49" s="19"/>
      <c r="C49" s="19"/>
      <c r="D49" s="19"/>
      <c r="E49" s="19"/>
      <c r="F49" s="19"/>
      <c r="G49" s="19"/>
      <c r="H49" s="19"/>
      <c r="I49" s="19"/>
      <c r="J49" s="19"/>
      <c r="K49" s="9"/>
      <c r="L49" s="7"/>
    </row>
    <row r="50" spans="1:12" x14ac:dyDescent="0.25">
      <c r="A50" s="19"/>
      <c r="B50" s="19"/>
      <c r="C50" s="19"/>
      <c r="D50" s="19"/>
      <c r="E50" s="19"/>
      <c r="F50" s="19"/>
      <c r="G50" s="19"/>
      <c r="H50" s="19"/>
      <c r="I50" s="19"/>
      <c r="J50" s="19"/>
      <c r="K50" s="9"/>
      <c r="L50" s="7"/>
    </row>
    <row r="51" spans="1:12" x14ac:dyDescent="0.25">
      <c r="A51" s="19"/>
      <c r="B51" s="19"/>
      <c r="C51" s="19"/>
      <c r="D51" s="19"/>
      <c r="E51" s="19"/>
      <c r="F51" s="19"/>
      <c r="G51" s="19"/>
      <c r="H51" s="19"/>
      <c r="I51" s="19"/>
      <c r="J51" s="19"/>
      <c r="K51" s="9"/>
      <c r="L51" s="7"/>
    </row>
    <row r="52" spans="1:12" x14ac:dyDescent="0.25">
      <c r="A52" s="19"/>
      <c r="B52" s="19"/>
      <c r="C52" s="19"/>
      <c r="D52" s="19"/>
      <c r="E52" s="19"/>
      <c r="F52" s="19"/>
      <c r="G52" s="19"/>
      <c r="H52" s="19"/>
      <c r="I52" s="19"/>
      <c r="J52" s="19"/>
      <c r="K52" s="9"/>
      <c r="L52" s="7"/>
    </row>
    <row r="53" spans="1:12" x14ac:dyDescent="0.25">
      <c r="A53" s="19"/>
      <c r="B53" s="19"/>
      <c r="C53" s="19"/>
      <c r="D53" s="19"/>
      <c r="E53" s="19"/>
      <c r="F53" s="19"/>
      <c r="G53" s="19"/>
      <c r="H53" s="19"/>
      <c r="I53" s="19"/>
      <c r="J53" s="19"/>
      <c r="K53" s="9"/>
      <c r="L53" s="7"/>
    </row>
    <row r="54" spans="1:12" x14ac:dyDescent="0.25">
      <c r="A54" s="19"/>
      <c r="B54" s="19"/>
      <c r="C54" s="19"/>
      <c r="D54" s="19"/>
      <c r="E54" s="19"/>
      <c r="F54" s="19"/>
      <c r="G54" s="19"/>
      <c r="H54" s="19"/>
      <c r="I54" s="19"/>
      <c r="J54" s="19"/>
      <c r="K54" s="9"/>
      <c r="L54" s="7"/>
    </row>
    <row r="55" spans="1:12" x14ac:dyDescent="0.25">
      <c r="A55" s="19"/>
      <c r="B55" s="19"/>
      <c r="C55" s="19"/>
      <c r="D55" s="19"/>
      <c r="E55" s="19"/>
      <c r="F55" s="19"/>
      <c r="G55" s="19"/>
      <c r="H55" s="19"/>
      <c r="I55" s="19"/>
      <c r="J55" s="19"/>
      <c r="K55" s="9"/>
      <c r="L55" s="7"/>
    </row>
    <row r="56" spans="1:12" x14ac:dyDescent="0.25">
      <c r="A56" s="19"/>
      <c r="B56" s="19"/>
      <c r="C56" s="19"/>
      <c r="D56" s="19"/>
      <c r="E56" s="19"/>
      <c r="F56" s="19"/>
      <c r="G56" s="19"/>
      <c r="H56" s="19"/>
      <c r="I56" s="19"/>
      <c r="J56" s="19"/>
      <c r="K56" s="9"/>
      <c r="L56" s="7"/>
    </row>
    <row r="57" spans="1:12" x14ac:dyDescent="0.25">
      <c r="A57" s="18"/>
      <c r="B57" s="7"/>
      <c r="C57" s="7"/>
      <c r="D57" s="7"/>
      <c r="E57" s="7"/>
      <c r="F57" s="7"/>
      <c r="G57" s="7"/>
      <c r="H57" s="7"/>
      <c r="I57" s="7"/>
      <c r="J57" s="7"/>
      <c r="K57" s="7"/>
      <c r="L57" s="7"/>
    </row>
    <row r="58" spans="1:12" x14ac:dyDescent="0.25">
      <c r="A58" s="7"/>
      <c r="B58" s="7"/>
      <c r="C58" s="7"/>
      <c r="D58" s="7"/>
      <c r="E58" s="7"/>
      <c r="F58" s="7"/>
      <c r="G58" s="7"/>
      <c r="H58" s="7"/>
      <c r="I58" s="7"/>
      <c r="J58" s="7"/>
      <c r="K58" s="7"/>
      <c r="L58" s="7"/>
    </row>
    <row r="59" spans="1:12" x14ac:dyDescent="0.25">
      <c r="A59" s="7"/>
      <c r="B59" s="7"/>
      <c r="C59" s="7"/>
      <c r="D59" s="7"/>
      <c r="E59" s="7"/>
      <c r="F59" s="7"/>
      <c r="G59" s="7"/>
      <c r="H59" s="7"/>
      <c r="I59" s="7"/>
      <c r="J59" s="7"/>
      <c r="K59" s="7"/>
      <c r="L59" s="7"/>
    </row>
    <row r="60" spans="1:12" x14ac:dyDescent="0.25">
      <c r="A60" s="7"/>
      <c r="B60" s="7"/>
      <c r="C60" s="7"/>
      <c r="D60" s="7"/>
      <c r="E60" s="7"/>
      <c r="F60" s="7"/>
      <c r="G60" s="7"/>
      <c r="H60" s="7"/>
      <c r="I60" s="7"/>
      <c r="J60" s="7"/>
      <c r="K60" s="7"/>
      <c r="L60" s="7"/>
    </row>
    <row r="61" spans="1:12" x14ac:dyDescent="0.25">
      <c r="A61" s="7"/>
      <c r="B61" s="7"/>
      <c r="C61" s="7"/>
      <c r="D61" s="7"/>
      <c r="E61" s="7"/>
      <c r="F61" s="7"/>
      <c r="G61" s="7"/>
      <c r="H61" s="7"/>
      <c r="I61" s="7"/>
      <c r="J61" s="7"/>
      <c r="K61" s="7"/>
      <c r="L61" s="7"/>
    </row>
    <row r="62" spans="1:12" x14ac:dyDescent="0.25">
      <c r="A62" s="7"/>
      <c r="B62" s="7"/>
      <c r="C62" s="7"/>
      <c r="D62" s="7"/>
      <c r="E62" s="7"/>
      <c r="F62" s="7"/>
      <c r="G62" s="7"/>
      <c r="H62" s="7"/>
      <c r="I62" s="7"/>
      <c r="J62" s="7"/>
      <c r="K62" s="7"/>
      <c r="L62" s="7"/>
    </row>
    <row r="63" spans="1:12" x14ac:dyDescent="0.25">
      <c r="A63" s="7"/>
      <c r="B63" s="7"/>
      <c r="C63" s="7"/>
      <c r="D63" s="7"/>
      <c r="E63" s="7"/>
      <c r="F63" s="7"/>
      <c r="G63" s="7"/>
      <c r="H63" s="7"/>
      <c r="I63" s="7"/>
      <c r="J63" s="7"/>
      <c r="K63" s="7"/>
      <c r="L63" s="7"/>
    </row>
    <row r="64" spans="1:12" x14ac:dyDescent="0.25">
      <c r="A64" s="7"/>
      <c r="B64" s="7"/>
      <c r="C64" s="7"/>
      <c r="D64" s="7"/>
      <c r="E64" s="7"/>
      <c r="F64" s="7"/>
      <c r="G64" s="7"/>
      <c r="H64" s="7"/>
      <c r="I64" s="7"/>
      <c r="J64" s="7"/>
      <c r="K64" s="7"/>
      <c r="L64" s="7"/>
    </row>
    <row r="65" spans="1:12" x14ac:dyDescent="0.25">
      <c r="A65" s="7"/>
      <c r="B65" s="7"/>
      <c r="C65" s="7"/>
      <c r="D65" s="7"/>
      <c r="E65" s="7"/>
      <c r="F65" s="7"/>
      <c r="G65" s="7"/>
      <c r="H65" s="7"/>
      <c r="I65" s="7"/>
      <c r="J65" s="7"/>
      <c r="K65" s="7"/>
      <c r="L65" s="7"/>
    </row>
    <row r="66" spans="1:12" x14ac:dyDescent="0.25">
      <c r="A66" s="7"/>
      <c r="B66" s="7"/>
      <c r="C66" s="7"/>
      <c r="D66" s="7"/>
      <c r="E66" s="7"/>
      <c r="F66" s="7"/>
      <c r="G66" s="7"/>
      <c r="H66" s="7"/>
      <c r="I66" s="7"/>
      <c r="J66" s="7"/>
      <c r="K66" s="7"/>
      <c r="L66" s="7"/>
    </row>
    <row r="67" spans="1:12" x14ac:dyDescent="0.25">
      <c r="A67" s="7"/>
      <c r="B67" s="7"/>
      <c r="C67" s="7"/>
      <c r="D67" s="7"/>
      <c r="E67" s="7"/>
      <c r="F67" s="7"/>
      <c r="G67" s="7"/>
      <c r="H67" s="7"/>
      <c r="I67" s="7"/>
      <c r="J67" s="7"/>
      <c r="K67" s="7"/>
      <c r="L67" s="7"/>
    </row>
    <row r="68" spans="1:12" x14ac:dyDescent="0.25">
      <c r="A68" s="7"/>
      <c r="B68" s="7"/>
      <c r="C68" s="7"/>
      <c r="D68" s="7"/>
      <c r="E68" s="7"/>
      <c r="F68" s="7"/>
      <c r="G68" s="7"/>
      <c r="H68" s="7"/>
      <c r="I68" s="7"/>
      <c r="J68" s="7"/>
      <c r="K68" s="7"/>
      <c r="L68" s="7"/>
    </row>
    <row r="69" spans="1:12" x14ac:dyDescent="0.25">
      <c r="A69" s="7"/>
      <c r="B69" s="7"/>
      <c r="C69" s="7"/>
      <c r="D69" s="7"/>
      <c r="E69" s="7"/>
      <c r="F69" s="7"/>
      <c r="G69" s="7"/>
      <c r="H69" s="7"/>
      <c r="I69" s="7"/>
      <c r="J69" s="7"/>
      <c r="K69" s="7"/>
      <c r="L69" s="7"/>
    </row>
    <row r="70" spans="1:12" x14ac:dyDescent="0.25">
      <c r="A70" s="7"/>
      <c r="B70" s="7"/>
      <c r="C70" s="7"/>
      <c r="D70" s="7"/>
      <c r="E70" s="7"/>
      <c r="F70" s="7"/>
      <c r="G70" s="7"/>
      <c r="H70" s="7"/>
      <c r="I70" s="7"/>
      <c r="J70" s="7"/>
      <c r="K70" s="7"/>
      <c r="L70" s="7"/>
    </row>
    <row r="71" spans="1:12" x14ac:dyDescent="0.25">
      <c r="A71" s="7"/>
      <c r="B71" s="7"/>
      <c r="C71" s="7"/>
      <c r="D71" s="7"/>
      <c r="E71" s="7"/>
      <c r="F71" s="7"/>
      <c r="G71" s="7"/>
      <c r="H71" s="7"/>
      <c r="I71" s="7"/>
      <c r="J71" s="7"/>
      <c r="K71" s="7"/>
      <c r="L71" s="7"/>
    </row>
    <row r="72" spans="1:12" x14ac:dyDescent="0.25">
      <c r="A72" s="7"/>
      <c r="B72" s="7"/>
      <c r="C72" s="7"/>
      <c r="D72" s="7"/>
      <c r="E72" s="7"/>
      <c r="F72" s="7"/>
      <c r="G72" s="7"/>
      <c r="H72" s="7"/>
      <c r="I72" s="7"/>
      <c r="J72" s="7"/>
      <c r="K72" s="7"/>
      <c r="L72" s="7"/>
    </row>
    <row r="73" spans="1:12" x14ac:dyDescent="0.25">
      <c r="A73" s="7"/>
      <c r="B73" s="7"/>
      <c r="C73" s="7"/>
      <c r="D73" s="7"/>
      <c r="E73" s="7"/>
      <c r="F73" s="7"/>
      <c r="G73" s="7"/>
      <c r="H73" s="7"/>
      <c r="I73" s="7"/>
      <c r="J73" s="7"/>
      <c r="K73" s="7"/>
      <c r="L73" s="7"/>
    </row>
    <row r="74" spans="1:12" x14ac:dyDescent="0.25">
      <c r="A74" s="7"/>
      <c r="B74" s="7"/>
      <c r="C74" s="7"/>
      <c r="D74" s="7"/>
      <c r="E74" s="7"/>
      <c r="F74" s="7"/>
      <c r="G74" s="7"/>
      <c r="H74" s="7"/>
      <c r="I74" s="7"/>
      <c r="J74" s="7"/>
      <c r="K74" s="7"/>
      <c r="L74" s="7"/>
    </row>
    <row r="75" spans="1:12" x14ac:dyDescent="0.25">
      <c r="A75" s="7"/>
      <c r="B75" s="7"/>
      <c r="C75" s="7"/>
      <c r="D75" s="7"/>
      <c r="E75" s="7"/>
      <c r="F75" s="7"/>
      <c r="G75" s="7"/>
      <c r="H75" s="7"/>
      <c r="I75" s="7"/>
      <c r="J75" s="7"/>
      <c r="K75" s="7"/>
      <c r="L75" s="7"/>
    </row>
    <row r="76" spans="1:12" x14ac:dyDescent="0.25">
      <c r="A76" s="7"/>
      <c r="B76" s="7"/>
      <c r="C76" s="7"/>
      <c r="D76" s="7"/>
      <c r="E76" s="7"/>
      <c r="F76" s="7"/>
      <c r="G76" s="7"/>
      <c r="H76" s="7"/>
      <c r="I76" s="7"/>
      <c r="J76" s="7"/>
      <c r="K76" s="7"/>
      <c r="L76" s="7"/>
    </row>
    <row r="77" spans="1:12" x14ac:dyDescent="0.25">
      <c r="A77" s="7"/>
      <c r="B77" s="7"/>
      <c r="C77" s="7"/>
      <c r="D77" s="7"/>
      <c r="E77" s="7"/>
      <c r="F77" s="7"/>
      <c r="G77" s="7"/>
      <c r="H77" s="7"/>
      <c r="I77" s="7"/>
      <c r="J77" s="7"/>
      <c r="K77" s="7"/>
      <c r="L77" s="7"/>
    </row>
    <row r="78" spans="1:12" x14ac:dyDescent="0.25">
      <c r="A78" s="7"/>
      <c r="B78" s="7"/>
      <c r="C78" s="7"/>
      <c r="D78" s="7"/>
      <c r="E78" s="7"/>
      <c r="F78" s="7"/>
      <c r="G78" s="7"/>
      <c r="H78" s="7"/>
      <c r="I78" s="7"/>
      <c r="J78" s="7"/>
      <c r="K78" s="7"/>
      <c r="L78" s="7"/>
    </row>
    <row r="79" spans="1:12" x14ac:dyDescent="0.25">
      <c r="A79" s="7"/>
      <c r="B79" s="7"/>
      <c r="C79" s="7"/>
      <c r="D79" s="7"/>
      <c r="E79" s="7"/>
      <c r="F79" s="7"/>
      <c r="G79" s="7"/>
      <c r="H79" s="7"/>
      <c r="I79" s="7"/>
      <c r="J79" s="7"/>
      <c r="K79" s="7"/>
      <c r="L79" s="7"/>
    </row>
    <row r="80" spans="1:12" x14ac:dyDescent="0.25">
      <c r="A80" s="7"/>
      <c r="B80" s="7"/>
      <c r="C80" s="7"/>
      <c r="D80" s="7"/>
      <c r="E80" s="7"/>
      <c r="F80" s="7"/>
      <c r="G80" s="7"/>
      <c r="H80" s="7"/>
      <c r="I80" s="7"/>
      <c r="J80" s="7"/>
      <c r="K80" s="7"/>
      <c r="L80" s="7"/>
    </row>
    <row r="81" spans="1:12" x14ac:dyDescent="0.25">
      <c r="A81" s="7"/>
      <c r="B81" s="7"/>
      <c r="C81" s="7"/>
      <c r="D81" s="7"/>
      <c r="E81" s="7"/>
      <c r="F81" s="7"/>
      <c r="G81" s="7"/>
      <c r="H81" s="7"/>
      <c r="I81" s="7"/>
      <c r="J81" s="7"/>
      <c r="K81" s="7"/>
      <c r="L81" s="7"/>
    </row>
    <row r="82" spans="1:12" x14ac:dyDescent="0.25">
      <c r="A82" s="7"/>
      <c r="B82" s="7"/>
      <c r="C82" s="7"/>
      <c r="D82" s="7"/>
      <c r="E82" s="7"/>
      <c r="F82" s="7"/>
      <c r="G82" s="7"/>
      <c r="H82" s="7"/>
      <c r="I82" s="7"/>
      <c r="J82" s="7"/>
      <c r="K82" s="7"/>
      <c r="L82" s="7"/>
    </row>
    <row r="83" spans="1:12" x14ac:dyDescent="0.25">
      <c r="A83" s="7"/>
      <c r="B83" s="7"/>
      <c r="C83" s="7"/>
      <c r="D83" s="7"/>
      <c r="E83" s="7"/>
      <c r="F83" s="7"/>
      <c r="G83" s="7"/>
      <c r="H83" s="7"/>
      <c r="I83" s="7"/>
      <c r="J83" s="7"/>
      <c r="K83" s="7"/>
      <c r="L83" s="7"/>
    </row>
    <row r="84" spans="1:12" x14ac:dyDescent="0.25">
      <c r="A84" s="7"/>
      <c r="B84" s="7"/>
      <c r="C84" s="7"/>
      <c r="D84" s="7"/>
      <c r="E84" s="7"/>
      <c r="F84" s="7"/>
      <c r="G84" s="7"/>
      <c r="H84" s="7"/>
      <c r="I84" s="7"/>
      <c r="J84" s="7"/>
      <c r="K84" s="7"/>
      <c r="L84" s="7"/>
    </row>
    <row r="85" spans="1:12" x14ac:dyDescent="0.25">
      <c r="A85" s="7"/>
      <c r="B85" s="7"/>
      <c r="C85" s="7"/>
      <c r="D85" s="7"/>
      <c r="E85" s="7"/>
      <c r="F85" s="7"/>
      <c r="G85" s="7"/>
      <c r="H85" s="7"/>
      <c r="I85" s="7"/>
      <c r="J85" s="7"/>
      <c r="K85" s="7"/>
      <c r="L85" s="7"/>
    </row>
    <row r="86" spans="1:12" x14ac:dyDescent="0.25">
      <c r="A86" s="7"/>
      <c r="B86" s="7"/>
      <c r="C86" s="7"/>
      <c r="D86" s="7"/>
      <c r="E86" s="7"/>
      <c r="F86" s="7"/>
      <c r="G86" s="7"/>
      <c r="H86" s="7"/>
      <c r="I86" s="7"/>
      <c r="J86" s="7"/>
      <c r="K86" s="7"/>
      <c r="L86" s="7"/>
    </row>
    <row r="87" spans="1:12" x14ac:dyDescent="0.25">
      <c r="A87" s="7"/>
      <c r="B87" s="7"/>
      <c r="C87" s="7"/>
      <c r="D87" s="7"/>
      <c r="E87" s="7"/>
      <c r="F87" s="7"/>
      <c r="G87" s="7"/>
      <c r="H87" s="7"/>
      <c r="I87" s="7"/>
      <c r="J87" s="7"/>
      <c r="K87" s="7"/>
      <c r="L87" s="7"/>
    </row>
    <row r="88" spans="1:12" x14ac:dyDescent="0.25">
      <c r="A88" s="7"/>
      <c r="B88" s="7"/>
      <c r="C88" s="7"/>
      <c r="D88" s="7"/>
      <c r="E88" s="7"/>
      <c r="F88" s="7"/>
      <c r="G88" s="7"/>
      <c r="H88" s="7"/>
      <c r="I88" s="7"/>
      <c r="J88" s="7"/>
      <c r="K88" s="7"/>
      <c r="L88" s="7"/>
    </row>
    <row r="89" spans="1:12" x14ac:dyDescent="0.25">
      <c r="A89" s="7"/>
      <c r="B89" s="7"/>
      <c r="C89" s="7"/>
      <c r="D89" s="7"/>
      <c r="E89" s="7"/>
      <c r="F89" s="7"/>
      <c r="G89" s="7"/>
      <c r="H89" s="7"/>
      <c r="I89" s="7"/>
      <c r="J89" s="7"/>
      <c r="K89" s="7"/>
      <c r="L89" s="7"/>
    </row>
    <row r="90" spans="1:12" x14ac:dyDescent="0.25">
      <c r="A90" s="7"/>
      <c r="B90" s="7"/>
      <c r="C90" s="7"/>
      <c r="D90" s="7"/>
      <c r="E90" s="7"/>
      <c r="F90" s="7"/>
      <c r="G90" s="7"/>
      <c r="H90" s="7"/>
      <c r="I90" s="7"/>
      <c r="J90" s="7"/>
      <c r="K90" s="7"/>
      <c r="L90" s="7"/>
    </row>
    <row r="91" spans="1:12" x14ac:dyDescent="0.25">
      <c r="A91" s="7"/>
      <c r="B91" s="7"/>
      <c r="C91" s="7"/>
      <c r="D91" s="7"/>
      <c r="E91" s="7"/>
      <c r="F91" s="7"/>
      <c r="G91" s="7"/>
      <c r="H91" s="7"/>
      <c r="I91" s="7"/>
      <c r="J91" s="7"/>
      <c r="K91" s="7"/>
      <c r="L91" s="7"/>
    </row>
    <row r="92" spans="1:12" x14ac:dyDescent="0.25">
      <c r="A92" s="7"/>
      <c r="B92" s="7"/>
      <c r="C92" s="7"/>
      <c r="D92" s="7"/>
      <c r="E92" s="7"/>
      <c r="F92" s="7"/>
      <c r="G92" s="7"/>
      <c r="H92" s="7"/>
      <c r="I92" s="7"/>
      <c r="J92" s="7"/>
      <c r="K92" s="7"/>
      <c r="L92" s="7"/>
    </row>
    <row r="93" spans="1:12" x14ac:dyDescent="0.25">
      <c r="A93" s="7"/>
      <c r="B93" s="7"/>
      <c r="C93" s="7"/>
      <c r="D93" s="7"/>
      <c r="E93" s="7"/>
      <c r="F93" s="7"/>
      <c r="G93" s="7"/>
      <c r="H93" s="7"/>
      <c r="I93" s="7"/>
      <c r="J93" s="7"/>
      <c r="K93" s="7"/>
      <c r="L93" s="7"/>
    </row>
    <row r="94" spans="1:12" x14ac:dyDescent="0.25">
      <c r="A94" s="7"/>
      <c r="B94" s="7"/>
      <c r="C94" s="7"/>
      <c r="D94" s="7"/>
      <c r="E94" s="7"/>
      <c r="F94" s="7"/>
      <c r="G94" s="7"/>
      <c r="H94" s="7"/>
      <c r="I94" s="7"/>
      <c r="J94" s="7"/>
      <c r="K94" s="7"/>
      <c r="L94" s="7"/>
    </row>
    <row r="95" spans="1:12" x14ac:dyDescent="0.25">
      <c r="A95" s="7"/>
      <c r="B95" s="7"/>
      <c r="C95" s="7"/>
      <c r="D95" s="7"/>
      <c r="E95" s="7"/>
      <c r="F95" s="7"/>
      <c r="G95" s="7"/>
      <c r="H95" s="7"/>
      <c r="I95" s="7"/>
      <c r="J95" s="7"/>
      <c r="K95" s="7"/>
      <c r="L95" s="7"/>
    </row>
    <row r="96" spans="1:12" x14ac:dyDescent="0.25">
      <c r="A96" s="7"/>
      <c r="B96" s="7"/>
      <c r="C96" s="7"/>
      <c r="D96" s="7"/>
      <c r="E96" s="7"/>
      <c r="F96" s="7"/>
      <c r="G96" s="7"/>
      <c r="H96" s="7"/>
      <c r="I96" s="7"/>
      <c r="J96" s="7"/>
      <c r="K96" s="7"/>
      <c r="L96" s="7"/>
    </row>
    <row r="97" spans="1:12" x14ac:dyDescent="0.25">
      <c r="A97" s="7"/>
      <c r="B97" s="7"/>
      <c r="C97" s="7"/>
      <c r="D97" s="7"/>
      <c r="E97" s="7"/>
      <c r="F97" s="7"/>
      <c r="G97" s="7"/>
      <c r="H97" s="7"/>
      <c r="I97" s="7"/>
      <c r="J97" s="7"/>
      <c r="K97" s="7"/>
      <c r="L97" s="7"/>
    </row>
    <row r="98" spans="1:12" x14ac:dyDescent="0.25">
      <c r="A98" s="7"/>
      <c r="B98" s="7"/>
      <c r="C98" s="7"/>
      <c r="D98" s="7"/>
      <c r="E98" s="7"/>
      <c r="F98" s="7"/>
      <c r="G98" s="7"/>
      <c r="H98" s="7"/>
      <c r="I98" s="7"/>
      <c r="J98" s="7"/>
      <c r="K98" s="7"/>
      <c r="L98" s="7"/>
    </row>
    <row r="99" spans="1:12" x14ac:dyDescent="0.25">
      <c r="A99" s="7"/>
      <c r="B99" s="7"/>
      <c r="C99" s="7"/>
      <c r="D99" s="7"/>
      <c r="E99" s="7"/>
      <c r="F99" s="7"/>
      <c r="G99" s="7"/>
      <c r="H99" s="7"/>
      <c r="I99" s="7"/>
      <c r="J99" s="7"/>
      <c r="K99" s="7"/>
      <c r="L99" s="7"/>
    </row>
    <row r="100" spans="1:12" x14ac:dyDescent="0.25">
      <c r="A100" s="7"/>
      <c r="B100" s="7"/>
      <c r="C100" s="7"/>
      <c r="D100" s="7"/>
      <c r="E100" s="7"/>
      <c r="F100" s="7"/>
      <c r="G100" s="7"/>
      <c r="H100" s="7"/>
      <c r="I100" s="7"/>
      <c r="J100" s="7"/>
      <c r="K100" s="7"/>
      <c r="L100" s="7"/>
    </row>
    <row r="101" spans="1:12" x14ac:dyDescent="0.25">
      <c r="A101" s="7"/>
      <c r="B101" s="7"/>
      <c r="C101" s="7"/>
      <c r="D101" s="7"/>
      <c r="E101" s="7"/>
      <c r="F101" s="7"/>
      <c r="G101" s="7"/>
      <c r="H101" s="7"/>
      <c r="I101" s="7"/>
      <c r="J101" s="7"/>
      <c r="K101" s="7"/>
      <c r="L101" s="7"/>
    </row>
    <row r="102" spans="1:12" x14ac:dyDescent="0.25">
      <c r="A102" s="7"/>
      <c r="B102" s="7"/>
      <c r="C102" s="7"/>
      <c r="D102" s="7"/>
      <c r="E102" s="7"/>
      <c r="F102" s="7"/>
      <c r="G102" s="7"/>
      <c r="H102" s="7"/>
      <c r="I102" s="7"/>
      <c r="J102" s="7"/>
      <c r="K102" s="7"/>
      <c r="L102" s="7"/>
    </row>
    <row r="103" spans="1:12" x14ac:dyDescent="0.25">
      <c r="A103" s="7"/>
      <c r="B103" s="7"/>
      <c r="C103" s="7"/>
      <c r="D103" s="7"/>
      <c r="E103" s="7"/>
      <c r="F103" s="7"/>
      <c r="G103" s="7"/>
      <c r="H103" s="7"/>
      <c r="I103" s="7"/>
      <c r="J103" s="7"/>
      <c r="K103" s="7"/>
      <c r="L103" s="7"/>
    </row>
    <row r="104" spans="1:12" x14ac:dyDescent="0.25">
      <c r="A104" s="7"/>
      <c r="B104" s="7"/>
      <c r="C104" s="7"/>
      <c r="D104" s="7"/>
      <c r="E104" s="7"/>
      <c r="F104" s="7"/>
      <c r="G104" s="7"/>
      <c r="H104" s="7"/>
      <c r="I104" s="7"/>
      <c r="J104" s="7"/>
      <c r="K104" s="7"/>
      <c r="L104" s="7"/>
    </row>
    <row r="105" spans="1:12" x14ac:dyDescent="0.25">
      <c r="A105" s="7"/>
      <c r="B105" s="7"/>
      <c r="C105" s="7"/>
      <c r="D105" s="7"/>
      <c r="E105" s="7"/>
      <c r="F105" s="7"/>
      <c r="G105" s="7"/>
      <c r="H105" s="7"/>
      <c r="I105" s="7"/>
      <c r="J105" s="7"/>
      <c r="K105" s="7"/>
      <c r="L105" s="7"/>
    </row>
    <row r="106" spans="1:12" x14ac:dyDescent="0.25">
      <c r="A106" s="7"/>
      <c r="B106" s="7"/>
      <c r="C106" s="7"/>
      <c r="D106" s="7"/>
      <c r="E106" s="7"/>
      <c r="F106" s="7"/>
      <c r="G106" s="7"/>
      <c r="H106" s="7"/>
      <c r="I106" s="7"/>
      <c r="J106" s="7"/>
      <c r="K106" s="7"/>
      <c r="L106" s="7"/>
    </row>
    <row r="107" spans="1:12" x14ac:dyDescent="0.25">
      <c r="A107" s="7"/>
      <c r="B107" s="7"/>
      <c r="C107" s="7"/>
      <c r="D107" s="7"/>
      <c r="E107" s="7"/>
      <c r="F107" s="7"/>
      <c r="G107" s="7"/>
      <c r="H107" s="7"/>
      <c r="I107" s="7"/>
      <c r="J107" s="7"/>
      <c r="K107" s="7"/>
      <c r="L107" s="7"/>
    </row>
    <row r="108" spans="1:12" x14ac:dyDescent="0.25">
      <c r="A108" s="7"/>
      <c r="B108" s="7"/>
      <c r="C108" s="7"/>
      <c r="D108" s="7"/>
      <c r="E108" s="7"/>
      <c r="F108" s="7"/>
      <c r="G108" s="7"/>
      <c r="H108" s="7"/>
      <c r="I108" s="7"/>
      <c r="J108" s="7"/>
      <c r="K108" s="7"/>
      <c r="L108" s="7"/>
    </row>
    <row r="109" spans="1:12" x14ac:dyDescent="0.25">
      <c r="A109" s="7"/>
      <c r="B109" s="7"/>
      <c r="C109" s="7"/>
      <c r="D109" s="7"/>
      <c r="E109" s="7"/>
      <c r="F109" s="7"/>
      <c r="G109" s="7"/>
      <c r="H109" s="7"/>
      <c r="I109" s="7"/>
      <c r="J109" s="7"/>
      <c r="K109" s="7"/>
      <c r="L109" s="7"/>
    </row>
    <row r="110" spans="1:12" x14ac:dyDescent="0.25">
      <c r="A110" s="7"/>
      <c r="B110" s="7"/>
      <c r="C110" s="7"/>
      <c r="D110" s="7"/>
      <c r="E110" s="7"/>
      <c r="F110" s="7"/>
      <c r="G110" s="7"/>
      <c r="H110" s="7"/>
      <c r="I110" s="7"/>
      <c r="J110" s="7"/>
      <c r="K110" s="7"/>
      <c r="L110" s="7"/>
    </row>
    <row r="111" spans="1:12" x14ac:dyDescent="0.25">
      <c r="A111" s="7"/>
      <c r="B111" s="7"/>
      <c r="C111" s="7"/>
      <c r="D111" s="7"/>
      <c r="E111" s="7"/>
      <c r="F111" s="7"/>
      <c r="G111" s="7"/>
      <c r="H111" s="7"/>
      <c r="I111" s="7"/>
      <c r="J111" s="7"/>
      <c r="K111" s="7"/>
      <c r="L111" s="7"/>
    </row>
    <row r="112" spans="1:12" x14ac:dyDescent="0.25">
      <c r="A112" s="7"/>
      <c r="B112" s="7"/>
      <c r="C112" s="7"/>
      <c r="D112" s="7"/>
      <c r="E112" s="7"/>
      <c r="F112" s="7"/>
      <c r="G112" s="7"/>
      <c r="H112" s="7"/>
      <c r="I112" s="7"/>
      <c r="J112" s="7"/>
      <c r="K112" s="7"/>
      <c r="L112" s="7"/>
    </row>
    <row r="113" spans="1:12" x14ac:dyDescent="0.25">
      <c r="A113" s="7"/>
      <c r="B113" s="7"/>
      <c r="C113" s="7"/>
      <c r="D113" s="7"/>
      <c r="E113" s="7"/>
      <c r="F113" s="7"/>
      <c r="G113" s="7"/>
      <c r="H113" s="7"/>
      <c r="I113" s="7"/>
      <c r="J113" s="7"/>
      <c r="K113" s="7"/>
      <c r="L113" s="7"/>
    </row>
    <row r="114" spans="1:12" x14ac:dyDescent="0.25">
      <c r="A114" s="7"/>
      <c r="B114" s="7"/>
      <c r="C114" s="7"/>
      <c r="D114" s="7"/>
      <c r="E114" s="7"/>
      <c r="F114" s="7"/>
      <c r="G114" s="7"/>
      <c r="H114" s="7"/>
      <c r="I114" s="7"/>
      <c r="J114" s="7"/>
      <c r="K114" s="7"/>
      <c r="L114" s="7"/>
    </row>
    <row r="115" spans="1:12" x14ac:dyDescent="0.25">
      <c r="A115" s="7"/>
      <c r="B115" s="7"/>
      <c r="C115" s="7"/>
      <c r="D115" s="7"/>
      <c r="E115" s="7"/>
      <c r="F115" s="7"/>
      <c r="G115" s="7"/>
      <c r="H115" s="7"/>
      <c r="I115" s="7"/>
      <c r="J115" s="7"/>
      <c r="K115" s="7"/>
      <c r="L115" s="7"/>
    </row>
    <row r="116" spans="1:12" x14ac:dyDescent="0.25">
      <c r="A116" s="7"/>
      <c r="B116" s="7"/>
      <c r="C116" s="7"/>
      <c r="D116" s="7"/>
      <c r="E116" s="7"/>
      <c r="F116" s="7"/>
      <c r="G116" s="7"/>
      <c r="H116" s="7"/>
      <c r="I116" s="7"/>
      <c r="J116" s="7"/>
      <c r="K116" s="7"/>
      <c r="L116" s="7"/>
    </row>
    <row r="117" spans="1:12" x14ac:dyDescent="0.25">
      <c r="A117" s="7"/>
      <c r="B117" s="7"/>
      <c r="C117" s="7"/>
      <c r="D117" s="7"/>
      <c r="E117" s="7"/>
      <c r="F117" s="7"/>
      <c r="G117" s="7"/>
      <c r="H117" s="7"/>
      <c r="I117" s="7"/>
      <c r="J117" s="7"/>
      <c r="K117" s="7"/>
      <c r="L117" s="7"/>
    </row>
    <row r="118" spans="1:12" x14ac:dyDescent="0.25">
      <c r="A118" s="7"/>
      <c r="B118" s="7"/>
      <c r="C118" s="7"/>
      <c r="D118" s="7"/>
      <c r="E118" s="7"/>
      <c r="F118" s="7"/>
      <c r="G118" s="7"/>
      <c r="H118" s="7"/>
      <c r="I118" s="7"/>
      <c r="J118" s="7"/>
      <c r="K118" s="7"/>
      <c r="L118" s="7"/>
    </row>
    <row r="119" spans="1:12" x14ac:dyDescent="0.25">
      <c r="A119" s="7"/>
      <c r="B119" s="7"/>
      <c r="C119" s="7"/>
      <c r="D119" s="7"/>
      <c r="E119" s="7"/>
      <c r="F119" s="7"/>
      <c r="G119" s="7"/>
      <c r="H119" s="7"/>
      <c r="I119" s="7"/>
      <c r="J119" s="7"/>
      <c r="K119" s="7"/>
      <c r="L119" s="7"/>
    </row>
    <row r="120" spans="1:12" x14ac:dyDescent="0.25">
      <c r="A120" s="7"/>
      <c r="B120" s="7"/>
      <c r="C120" s="7"/>
      <c r="D120" s="7"/>
      <c r="E120" s="7"/>
      <c r="F120" s="7"/>
      <c r="G120" s="7"/>
      <c r="H120" s="7"/>
      <c r="I120" s="7"/>
      <c r="J120" s="7"/>
      <c r="K120" s="7"/>
      <c r="L120" s="7"/>
    </row>
    <row r="121" spans="1:12" x14ac:dyDescent="0.25">
      <c r="A121" s="7"/>
      <c r="B121" s="7"/>
      <c r="C121" s="7"/>
      <c r="D121" s="7"/>
      <c r="E121" s="7"/>
      <c r="F121" s="7"/>
      <c r="G121" s="7"/>
      <c r="H121" s="7"/>
      <c r="I121" s="7"/>
      <c r="J121" s="7"/>
      <c r="K121" s="7"/>
      <c r="L121" s="7"/>
    </row>
    <row r="122" spans="1:12" x14ac:dyDescent="0.25">
      <c r="A122" s="7"/>
      <c r="B122" s="7"/>
      <c r="C122" s="7"/>
      <c r="D122" s="7"/>
      <c r="E122" s="7"/>
      <c r="F122" s="7"/>
      <c r="G122" s="7"/>
      <c r="H122" s="7"/>
      <c r="I122" s="7"/>
      <c r="J122" s="7"/>
      <c r="K122" s="7"/>
      <c r="L122" s="7"/>
    </row>
    <row r="123" spans="1:12" x14ac:dyDescent="0.25">
      <c r="A123" s="7"/>
      <c r="B123" s="7"/>
      <c r="C123" s="7"/>
      <c r="D123" s="7"/>
      <c r="E123" s="7"/>
      <c r="F123" s="7"/>
      <c r="G123" s="7"/>
      <c r="H123" s="7"/>
      <c r="I123" s="7"/>
      <c r="J123" s="7"/>
      <c r="K123" s="7"/>
      <c r="L123" s="7"/>
    </row>
    <row r="124" spans="1:12" x14ac:dyDescent="0.25">
      <c r="A124" s="7"/>
      <c r="B124" s="7"/>
      <c r="C124" s="7"/>
      <c r="D124" s="7"/>
      <c r="E124" s="7"/>
      <c r="F124" s="7"/>
      <c r="G124" s="7"/>
      <c r="H124" s="7"/>
      <c r="I124" s="7"/>
      <c r="J124" s="7"/>
      <c r="K124" s="7"/>
      <c r="L124" s="7"/>
    </row>
    <row r="125" spans="1:12" x14ac:dyDescent="0.25">
      <c r="A125" s="7"/>
      <c r="B125" s="7"/>
      <c r="C125" s="7"/>
      <c r="D125" s="7"/>
      <c r="E125" s="7"/>
      <c r="F125" s="7"/>
      <c r="G125" s="7"/>
      <c r="H125" s="7"/>
      <c r="I125" s="7"/>
      <c r="J125" s="7"/>
      <c r="K125" s="7"/>
      <c r="L125" s="7"/>
    </row>
    <row r="126" spans="1:12" x14ac:dyDescent="0.25">
      <c r="A126" s="7"/>
      <c r="B126" s="7"/>
      <c r="C126" s="7"/>
      <c r="D126" s="7"/>
      <c r="E126" s="7"/>
      <c r="F126" s="7"/>
      <c r="G126" s="7"/>
      <c r="H126" s="7"/>
      <c r="I126" s="7"/>
      <c r="J126" s="7"/>
      <c r="K126" s="7"/>
      <c r="L126" s="7"/>
    </row>
    <row r="127" spans="1:12" x14ac:dyDescent="0.25">
      <c r="A127" s="7"/>
      <c r="B127" s="7"/>
      <c r="C127" s="7"/>
      <c r="D127" s="7"/>
      <c r="E127" s="7"/>
      <c r="F127" s="7"/>
      <c r="G127" s="7"/>
      <c r="H127" s="7"/>
      <c r="I127" s="7"/>
      <c r="J127" s="7"/>
      <c r="K127" s="7"/>
      <c r="L127" s="7"/>
    </row>
    <row r="128" spans="1:12" x14ac:dyDescent="0.25">
      <c r="A128" s="7"/>
      <c r="B128" s="7"/>
      <c r="C128" s="7"/>
      <c r="D128" s="7"/>
      <c r="E128" s="7"/>
      <c r="F128" s="7"/>
      <c r="G128" s="7"/>
      <c r="H128" s="7"/>
      <c r="I128" s="7"/>
      <c r="J128" s="7"/>
      <c r="K128" s="7"/>
      <c r="L128" s="7"/>
    </row>
    <row r="129" spans="1:12" x14ac:dyDescent="0.25">
      <c r="A129" s="7"/>
      <c r="B129" s="7"/>
      <c r="C129" s="7"/>
      <c r="D129" s="7"/>
      <c r="E129" s="7"/>
      <c r="F129" s="7"/>
      <c r="G129" s="7"/>
      <c r="H129" s="7"/>
      <c r="I129" s="7"/>
      <c r="J129" s="7"/>
      <c r="K129" s="7"/>
      <c r="L129" s="7"/>
    </row>
    <row r="130" spans="1:12" x14ac:dyDescent="0.25">
      <c r="A130" s="7"/>
      <c r="B130" s="7"/>
      <c r="C130" s="7"/>
      <c r="D130" s="7"/>
      <c r="E130" s="7"/>
      <c r="F130" s="7"/>
      <c r="G130" s="7"/>
      <c r="H130" s="7"/>
      <c r="I130" s="7"/>
      <c r="J130" s="7"/>
      <c r="K130" s="7"/>
      <c r="L130" s="7"/>
    </row>
    <row r="131" spans="1:12" x14ac:dyDescent="0.25">
      <c r="A131" s="7"/>
      <c r="B131" s="7"/>
      <c r="C131" s="7"/>
      <c r="D131" s="7"/>
      <c r="E131" s="7"/>
      <c r="F131" s="7"/>
      <c r="G131" s="7"/>
      <c r="H131" s="7"/>
      <c r="I131" s="7"/>
      <c r="J131" s="7"/>
      <c r="K131" s="7"/>
      <c r="L131" s="7"/>
    </row>
    <row r="132" spans="1:12" x14ac:dyDescent="0.25">
      <c r="A132" s="7"/>
      <c r="B132" s="7"/>
      <c r="C132" s="7"/>
      <c r="D132" s="7"/>
      <c r="E132" s="7"/>
      <c r="F132" s="7"/>
      <c r="G132" s="7"/>
      <c r="H132" s="7"/>
      <c r="I132" s="7"/>
      <c r="J132" s="7"/>
      <c r="K132" s="7"/>
      <c r="L132" s="7"/>
    </row>
    <row r="133" spans="1:12" x14ac:dyDescent="0.25">
      <c r="A133" s="7"/>
      <c r="B133" s="7"/>
      <c r="C133" s="7"/>
      <c r="D133" s="7"/>
      <c r="E133" s="7"/>
      <c r="F133" s="7"/>
      <c r="G133" s="7"/>
      <c r="H133" s="7"/>
      <c r="I133" s="7"/>
      <c r="J133" s="7"/>
      <c r="K133" s="7"/>
      <c r="L133" s="7"/>
    </row>
    <row r="134" spans="1:12" x14ac:dyDescent="0.25">
      <c r="A134" s="7"/>
      <c r="B134" s="7"/>
      <c r="C134" s="7"/>
      <c r="D134" s="7"/>
      <c r="E134" s="7"/>
      <c r="F134" s="7"/>
      <c r="G134" s="7"/>
      <c r="H134" s="7"/>
      <c r="I134" s="7"/>
      <c r="J134" s="7"/>
      <c r="K134" s="7"/>
      <c r="L134" s="7"/>
    </row>
    <row r="135" spans="1:12" x14ac:dyDescent="0.25">
      <c r="A135" s="7"/>
      <c r="B135" s="7"/>
      <c r="C135" s="7"/>
      <c r="D135" s="7"/>
      <c r="E135" s="7"/>
      <c r="F135" s="7"/>
      <c r="G135" s="7"/>
      <c r="H135" s="7"/>
      <c r="I135" s="7"/>
      <c r="J135" s="7"/>
      <c r="K135" s="7"/>
      <c r="L135" s="7"/>
    </row>
    <row r="136" spans="1:12" x14ac:dyDescent="0.25">
      <c r="A136" s="7"/>
      <c r="B136" s="7"/>
      <c r="C136" s="7"/>
      <c r="D136" s="7"/>
      <c r="E136" s="7"/>
      <c r="F136" s="7"/>
      <c r="G136" s="7"/>
      <c r="H136" s="7"/>
      <c r="I136" s="7"/>
      <c r="J136" s="7"/>
      <c r="K136" s="7"/>
      <c r="L136" s="7"/>
    </row>
    <row r="137" spans="1:12" x14ac:dyDescent="0.25">
      <c r="A137" s="7"/>
      <c r="B137" s="7"/>
      <c r="C137" s="7"/>
      <c r="D137" s="7"/>
      <c r="E137" s="7"/>
      <c r="F137" s="7"/>
      <c r="G137" s="7"/>
      <c r="H137" s="7"/>
      <c r="I137" s="7"/>
      <c r="J137" s="7"/>
      <c r="K137" s="7"/>
      <c r="L137" s="7"/>
    </row>
    <row r="138" spans="1:12" x14ac:dyDescent="0.25">
      <c r="A138" s="7"/>
      <c r="B138" s="7"/>
      <c r="C138" s="7"/>
      <c r="D138" s="7"/>
      <c r="E138" s="7"/>
      <c r="F138" s="7"/>
      <c r="G138" s="7"/>
      <c r="H138" s="7"/>
      <c r="I138" s="7"/>
      <c r="J138" s="7"/>
      <c r="K138" s="7"/>
      <c r="L138" s="7"/>
    </row>
    <row r="139" spans="1:12" x14ac:dyDescent="0.25">
      <c r="A139" s="7"/>
      <c r="B139" s="7"/>
      <c r="C139" s="7"/>
      <c r="D139" s="7"/>
      <c r="E139" s="7"/>
      <c r="F139" s="7"/>
      <c r="G139" s="7"/>
      <c r="H139" s="7"/>
      <c r="I139" s="7"/>
      <c r="J139" s="7"/>
      <c r="K139" s="7"/>
      <c r="L139" s="7"/>
    </row>
    <row r="140" spans="1:12" x14ac:dyDescent="0.25">
      <c r="A140" s="7"/>
      <c r="B140" s="7"/>
      <c r="C140" s="7"/>
      <c r="D140" s="7"/>
      <c r="E140" s="7"/>
      <c r="F140" s="7"/>
      <c r="G140" s="7"/>
      <c r="H140" s="7"/>
      <c r="I140" s="7"/>
      <c r="J140" s="7"/>
      <c r="K140" s="7"/>
      <c r="L140" s="7"/>
    </row>
    <row r="141" spans="1:12" x14ac:dyDescent="0.25">
      <c r="A141" s="7"/>
      <c r="B141" s="7"/>
      <c r="C141" s="7"/>
      <c r="D141" s="7"/>
      <c r="E141" s="7"/>
      <c r="F141" s="7"/>
      <c r="G141" s="7"/>
      <c r="H141" s="7"/>
      <c r="I141" s="7"/>
      <c r="J141" s="7"/>
      <c r="K141" s="7"/>
      <c r="L141" s="7"/>
    </row>
    <row r="142" spans="1:12" x14ac:dyDescent="0.25">
      <c r="A142" s="7"/>
      <c r="B142" s="7"/>
      <c r="C142" s="7"/>
      <c r="D142" s="7"/>
      <c r="E142" s="7"/>
      <c r="F142" s="7"/>
      <c r="G142" s="7"/>
      <c r="H142" s="7"/>
      <c r="I142" s="7"/>
      <c r="J142" s="7"/>
      <c r="K142" s="7"/>
      <c r="L142" s="7"/>
    </row>
    <row r="143" spans="1:12" x14ac:dyDescent="0.25">
      <c r="A143" s="7"/>
      <c r="B143" s="7"/>
      <c r="C143" s="7"/>
      <c r="D143" s="7"/>
      <c r="E143" s="7"/>
      <c r="F143" s="7"/>
      <c r="G143" s="7"/>
      <c r="H143" s="7"/>
      <c r="I143" s="7"/>
      <c r="J143" s="7"/>
      <c r="K143" s="7"/>
      <c r="L143" s="7"/>
    </row>
    <row r="144" spans="1:12" x14ac:dyDescent="0.25">
      <c r="A144" s="7"/>
      <c r="B144" s="7"/>
      <c r="C144" s="7"/>
      <c r="D144" s="7"/>
      <c r="E144" s="7"/>
      <c r="F144" s="7"/>
      <c r="G144" s="7"/>
      <c r="H144" s="7"/>
      <c r="I144" s="7"/>
      <c r="J144" s="7"/>
      <c r="K144" s="7"/>
      <c r="L144" s="7"/>
    </row>
    <row r="145" spans="1:12" x14ac:dyDescent="0.25">
      <c r="A145" s="7"/>
      <c r="B145" s="7"/>
      <c r="C145" s="7"/>
      <c r="D145" s="7"/>
      <c r="E145" s="7"/>
      <c r="F145" s="7"/>
      <c r="G145" s="7"/>
      <c r="H145" s="7"/>
      <c r="I145" s="7"/>
      <c r="J145" s="7"/>
      <c r="K145" s="7"/>
      <c r="L145" s="7"/>
    </row>
    <row r="146" spans="1:12" x14ac:dyDescent="0.25">
      <c r="A146" s="7"/>
      <c r="B146" s="7"/>
      <c r="C146" s="7"/>
      <c r="D146" s="7"/>
      <c r="E146" s="7"/>
      <c r="F146" s="7"/>
      <c r="G146" s="7"/>
      <c r="H146" s="7"/>
      <c r="I146" s="7"/>
      <c r="J146" s="7"/>
      <c r="K146" s="7"/>
      <c r="L146" s="7"/>
    </row>
    <row r="147" spans="1:12" x14ac:dyDescent="0.25">
      <c r="A147" s="7"/>
      <c r="B147" s="7"/>
      <c r="C147" s="7"/>
      <c r="D147" s="7"/>
      <c r="E147" s="7"/>
      <c r="F147" s="7"/>
      <c r="G147" s="7"/>
      <c r="H147" s="7"/>
      <c r="I147" s="7"/>
      <c r="J147" s="7"/>
      <c r="K147" s="7"/>
      <c r="L147" s="7"/>
    </row>
    <row r="148" spans="1:12" x14ac:dyDescent="0.25">
      <c r="A148" s="7"/>
      <c r="B148" s="7"/>
      <c r="C148" s="7"/>
      <c r="D148" s="7"/>
      <c r="E148" s="7"/>
      <c r="F148" s="7"/>
      <c r="G148" s="7"/>
      <c r="H148" s="7"/>
      <c r="I148" s="7"/>
      <c r="J148" s="7"/>
      <c r="K148" s="7"/>
      <c r="L148" s="7"/>
    </row>
    <row r="149" spans="1:12" x14ac:dyDescent="0.25">
      <c r="A149" s="7"/>
      <c r="B149" s="7"/>
      <c r="C149" s="7"/>
      <c r="D149" s="7"/>
      <c r="E149" s="7"/>
      <c r="F149" s="7"/>
      <c r="G149" s="7"/>
      <c r="H149" s="7"/>
      <c r="I149" s="7"/>
      <c r="J149" s="7"/>
      <c r="K149" s="7"/>
      <c r="L149" s="7"/>
    </row>
    <row r="150" spans="1:12" x14ac:dyDescent="0.25">
      <c r="A150" s="7"/>
      <c r="B150" s="7"/>
      <c r="C150" s="7"/>
      <c r="D150" s="7"/>
      <c r="E150" s="7"/>
      <c r="F150" s="7"/>
      <c r="G150" s="7"/>
      <c r="H150" s="7"/>
      <c r="I150" s="7"/>
      <c r="J150" s="7"/>
      <c r="K150" s="7"/>
      <c r="L150" s="7"/>
    </row>
    <row r="151" spans="1:12" x14ac:dyDescent="0.25">
      <c r="A151" s="7"/>
      <c r="B151" s="7"/>
      <c r="C151" s="7"/>
      <c r="D151" s="7"/>
      <c r="E151" s="7"/>
      <c r="F151" s="7"/>
      <c r="G151" s="7"/>
      <c r="H151" s="7"/>
      <c r="I151" s="7"/>
      <c r="J151" s="7"/>
      <c r="K151" s="7"/>
      <c r="L151" s="7"/>
    </row>
    <row r="152" spans="1:12" x14ac:dyDescent="0.25">
      <c r="A152" s="7"/>
      <c r="B152" s="7"/>
      <c r="C152" s="7"/>
      <c r="D152" s="7"/>
      <c r="E152" s="7"/>
      <c r="F152" s="7"/>
      <c r="G152" s="7"/>
      <c r="H152" s="7"/>
      <c r="I152" s="7"/>
      <c r="J152" s="7"/>
      <c r="K152" s="7"/>
      <c r="L152" s="7"/>
    </row>
    <row r="153" spans="1:12" x14ac:dyDescent="0.25">
      <c r="A153" s="7"/>
      <c r="B153" s="7"/>
      <c r="C153" s="7"/>
      <c r="D153" s="7"/>
      <c r="E153" s="7"/>
      <c r="F153" s="7"/>
      <c r="G153" s="7"/>
      <c r="H153" s="7"/>
      <c r="I153" s="7"/>
      <c r="J153" s="7"/>
      <c r="K153" s="7"/>
      <c r="L153" s="7"/>
    </row>
    <row r="154" spans="1:12" x14ac:dyDescent="0.25">
      <c r="A154" s="7"/>
      <c r="B154" s="7"/>
      <c r="C154" s="7"/>
      <c r="D154" s="7"/>
      <c r="E154" s="7"/>
      <c r="F154" s="7"/>
      <c r="G154" s="7"/>
      <c r="H154" s="7"/>
      <c r="I154" s="7"/>
      <c r="J154" s="7"/>
      <c r="K154" s="7"/>
      <c r="L154" s="7"/>
    </row>
    <row r="155" spans="1:12" x14ac:dyDescent="0.25">
      <c r="A155" s="7"/>
      <c r="B155" s="7"/>
      <c r="C155" s="7"/>
      <c r="D155" s="7"/>
      <c r="E155" s="7"/>
      <c r="F155" s="7"/>
      <c r="G155" s="7"/>
      <c r="H155" s="7"/>
      <c r="I155" s="7"/>
      <c r="J155" s="7"/>
      <c r="K155" s="7"/>
      <c r="L155" s="7"/>
    </row>
    <row r="156" spans="1:12" x14ac:dyDescent="0.25">
      <c r="A156" s="7"/>
      <c r="B156" s="7"/>
      <c r="C156" s="7"/>
      <c r="D156" s="7"/>
      <c r="E156" s="7"/>
      <c r="F156" s="7"/>
      <c r="G156" s="7"/>
      <c r="H156" s="7"/>
      <c r="I156" s="7"/>
      <c r="J156" s="7"/>
      <c r="K156" s="7"/>
      <c r="L156" s="7"/>
    </row>
    <row r="157" spans="1:12" x14ac:dyDescent="0.25">
      <c r="A157" s="7"/>
      <c r="B157" s="7"/>
      <c r="C157" s="7"/>
      <c r="D157" s="7"/>
      <c r="E157" s="7"/>
      <c r="F157" s="7"/>
      <c r="G157" s="7"/>
      <c r="H157" s="7"/>
      <c r="I157" s="7"/>
      <c r="J157" s="7"/>
      <c r="K157" s="7"/>
      <c r="L157" s="7"/>
    </row>
    <row r="158" spans="1:12" x14ac:dyDescent="0.25">
      <c r="A158" s="7"/>
      <c r="B158" s="7"/>
      <c r="C158" s="7"/>
      <c r="D158" s="7"/>
      <c r="E158" s="7"/>
      <c r="F158" s="7"/>
      <c r="G158" s="7"/>
      <c r="H158" s="7"/>
      <c r="I158" s="7"/>
      <c r="J158" s="7"/>
      <c r="K158" s="7"/>
      <c r="L158" s="7"/>
    </row>
    <row r="159" spans="1:12" x14ac:dyDescent="0.25">
      <c r="A159" s="7"/>
      <c r="B159" s="7"/>
      <c r="C159" s="7"/>
      <c r="D159" s="7"/>
      <c r="E159" s="7"/>
      <c r="F159" s="7"/>
      <c r="G159" s="7"/>
      <c r="H159" s="7"/>
      <c r="I159" s="7"/>
      <c r="J159" s="7"/>
      <c r="K159" s="7"/>
      <c r="L159" s="7"/>
    </row>
    <row r="160" spans="1:12" x14ac:dyDescent="0.25">
      <c r="A160" s="7"/>
      <c r="B160" s="7"/>
      <c r="C160" s="7"/>
      <c r="D160" s="7"/>
      <c r="E160" s="7"/>
      <c r="F160" s="7"/>
      <c r="G160" s="7"/>
      <c r="H160" s="7"/>
      <c r="I160" s="7"/>
      <c r="J160" s="7"/>
      <c r="K160" s="7"/>
      <c r="L160" s="7"/>
    </row>
    <row r="161" spans="1:12" x14ac:dyDescent="0.25">
      <c r="A161" s="7"/>
      <c r="B161" s="7"/>
      <c r="C161" s="7"/>
      <c r="D161" s="7"/>
      <c r="E161" s="7"/>
      <c r="F161" s="7"/>
      <c r="G161" s="7"/>
      <c r="H161" s="7"/>
      <c r="I161" s="7"/>
      <c r="J161" s="7"/>
      <c r="K161" s="7"/>
      <c r="L161" s="7"/>
    </row>
    <row r="162" spans="1:12" x14ac:dyDescent="0.25">
      <c r="A162" s="7"/>
      <c r="B162" s="7"/>
      <c r="C162" s="7"/>
      <c r="D162" s="7"/>
      <c r="E162" s="7"/>
      <c r="F162" s="7"/>
      <c r="G162" s="7"/>
      <c r="H162" s="7"/>
      <c r="I162" s="7"/>
      <c r="J162" s="7"/>
      <c r="K162" s="7"/>
      <c r="L162" s="7"/>
    </row>
    <row r="163" spans="1:12" x14ac:dyDescent="0.25">
      <c r="A163" s="7"/>
      <c r="B163" s="7"/>
      <c r="C163" s="7"/>
      <c r="D163" s="7"/>
      <c r="E163" s="7"/>
      <c r="F163" s="7"/>
      <c r="G163" s="7"/>
      <c r="H163" s="7"/>
      <c r="I163" s="7"/>
      <c r="J163" s="7"/>
      <c r="K163" s="7"/>
      <c r="L163" s="7"/>
    </row>
  </sheetData>
  <mergeCells count="42">
    <mergeCell ref="E1:J2"/>
    <mergeCell ref="E3:J4"/>
    <mergeCell ref="E5:J6"/>
    <mergeCell ref="I7:J7"/>
    <mergeCell ref="A9:B9"/>
    <mergeCell ref="C9:J9"/>
    <mergeCell ref="A20:B20"/>
    <mergeCell ref="C20:D20"/>
    <mergeCell ref="I20:J20"/>
    <mergeCell ref="F11:J11"/>
    <mergeCell ref="A13:B13"/>
    <mergeCell ref="C13:G13"/>
    <mergeCell ref="I13:J13"/>
    <mergeCell ref="A15:B15"/>
    <mergeCell ref="C15:J15"/>
    <mergeCell ref="C16:J16"/>
    <mergeCell ref="A18:B18"/>
    <mergeCell ref="C18:D18"/>
    <mergeCell ref="F18:G18"/>
    <mergeCell ref="I18:J18"/>
    <mergeCell ref="A22:B22"/>
    <mergeCell ref="C22:J22"/>
    <mergeCell ref="A24:E24"/>
    <mergeCell ref="F24:J24"/>
    <mergeCell ref="A26:H26"/>
    <mergeCell ref="I26:J26"/>
    <mergeCell ref="A28:B28"/>
    <mergeCell ref="C28:J29"/>
    <mergeCell ref="A31:B31"/>
    <mergeCell ref="C31:D31"/>
    <mergeCell ref="F31:G31"/>
    <mergeCell ref="I31:J31"/>
    <mergeCell ref="A40:J41"/>
    <mergeCell ref="A43:J43"/>
    <mergeCell ref="A44:J44"/>
    <mergeCell ref="A45:J45"/>
    <mergeCell ref="A33:B33"/>
    <mergeCell ref="C33:G33"/>
    <mergeCell ref="I33:J33"/>
    <mergeCell ref="A35:J36"/>
    <mergeCell ref="A38:D38"/>
    <mergeCell ref="E38:J38"/>
  </mergeCells>
  <dataValidations count="3">
    <dataValidation type="list" allowBlank="1" showInputMessage="1" showErrorMessage="1" sqref="F11:J11" xr:uid="{45884213-EF7A-4FD5-8C48-62821D944E4F}">
      <formula1>"Greenhouse, Reseller, Landscaper/Installer, Govt Organization, Non Profit Organization"</formula1>
    </dataValidation>
    <dataValidation type="list" allowBlank="1" showInputMessage="1" showErrorMessage="1" prompt="Please Select YES or NO" sqref="I26:J26" xr:uid="{C15A2F3E-1C94-4EFA-BA0A-4DFCDDE4B15B}">
      <formula1>"YES,NO"</formula1>
    </dataValidation>
    <dataValidation type="list" allowBlank="1" showInputMessage="1" showErrorMessage="1" sqref="E37:J37" xr:uid="{044A535D-B0EE-4B3A-83FD-2DD5DB75CB1A}">
      <formula1>"I can receive a freight delivery to our dock at our Ship to Address, I will arrange for forklift or tractor to unload pallets, I will require lift-gate service for additional $100"</formula1>
    </dataValidation>
  </dataValidations>
  <pageMargins left="0.25" right="0.25" top="0.75" bottom="0.75" header="0.3" footer="0.3"/>
  <pageSetup scale="98" orientation="portrait" verticalDpi="1200" r:id="rId1"/>
  <headerFooter>
    <oddFooter xml:space="preserve">&amp;LAgrecol Nursery Office
10101 N Casey Road
Evansville, WI 53536&amp;CPhone: 608.223.3571
Fax: 608.884.4640
ecosolutions@agrecol.com&amp;RPlant Order Pick Up Address:
7900 W Caledonia 
Edgerton, WI 53534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3090-4BFD-4AE9-9A4D-CB6060B7A7A8}">
  <sheetPr>
    <pageSetUpPr fitToPage="1"/>
  </sheetPr>
  <dimension ref="A1:I225"/>
  <sheetViews>
    <sheetView tabSelected="1" view="pageBreakPreview" zoomScaleNormal="100" zoomScaleSheetLayoutView="100" workbookViewId="0">
      <pane ySplit="2" topLeftCell="A3" activePane="bottomLeft" state="frozen"/>
      <selection pane="bottomLeft" activeCell="D7" sqref="D7"/>
    </sheetView>
  </sheetViews>
  <sheetFormatPr defaultColWidth="8.85546875" defaultRowHeight="15" x14ac:dyDescent="0.25"/>
  <cols>
    <col min="1" max="1" width="31.7109375" bestFit="1" customWidth="1"/>
    <col min="2" max="2" width="31.5703125" bestFit="1" customWidth="1"/>
    <col min="3" max="3" width="7.5703125" style="42" bestFit="1" customWidth="1"/>
    <col min="4" max="4" width="7.5703125" style="43" bestFit="1" customWidth="1"/>
    <col min="5" max="5" width="9.5703125" style="44" bestFit="1" customWidth="1"/>
    <col min="6" max="6" width="10.28515625" style="44" bestFit="1" customWidth="1"/>
    <col min="7" max="7" width="10.42578125" style="44" bestFit="1" customWidth="1"/>
    <col min="8" max="8" width="2" bestFit="1" customWidth="1"/>
    <col min="9" max="9" width="7" bestFit="1" customWidth="1"/>
  </cols>
  <sheetData>
    <row r="1" spans="1:9" ht="62.45" customHeight="1" x14ac:dyDescent="0.5">
      <c r="A1" s="95"/>
      <c r="B1" s="153" t="s">
        <v>402</v>
      </c>
      <c r="C1" s="153"/>
      <c r="D1" s="153"/>
      <c r="E1" s="153"/>
      <c r="F1" s="153"/>
      <c r="G1" s="154"/>
      <c r="H1" s="48"/>
    </row>
    <row r="2" spans="1:9" s="81" customFormat="1" ht="78.75" thickBot="1" x14ac:dyDescent="0.35">
      <c r="A2" s="96" t="s">
        <v>0</v>
      </c>
      <c r="B2" s="97" t="s">
        <v>1</v>
      </c>
      <c r="C2" s="98" t="s">
        <v>2</v>
      </c>
      <c r="D2" s="99" t="s">
        <v>338</v>
      </c>
      <c r="E2" s="100" t="s">
        <v>339</v>
      </c>
      <c r="F2" s="101" t="s">
        <v>357</v>
      </c>
      <c r="G2" s="102" t="s">
        <v>358</v>
      </c>
      <c r="H2" s="80"/>
    </row>
    <row r="3" spans="1:9" s="81" customFormat="1" ht="14.25" thickTop="1" thickBot="1" x14ac:dyDescent="0.25">
      <c r="A3" s="161" t="s">
        <v>96</v>
      </c>
      <c r="B3" s="162"/>
      <c r="C3" s="162"/>
      <c r="D3" s="162"/>
      <c r="E3" s="162"/>
      <c r="F3" s="162"/>
      <c r="G3" s="163"/>
      <c r="H3" s="80"/>
    </row>
    <row r="4" spans="1:9" s="81" customFormat="1" ht="13.5" thickTop="1" x14ac:dyDescent="0.2">
      <c r="A4" s="72" t="s">
        <v>3</v>
      </c>
      <c r="B4" s="73" t="s">
        <v>4</v>
      </c>
      <c r="C4" s="70">
        <v>1.5</v>
      </c>
      <c r="D4" s="23"/>
      <c r="E4" s="24">
        <f>ROUNDDOWN(D4/32, 0)*32</f>
        <v>0</v>
      </c>
      <c r="F4" s="25">
        <f>IF(D4&lt;4,ROUNDUP(D4/4,0)*4,ROUNDUP(D4/4,0)*4)-IF(D4&gt;=32,ROUNDDOWN(D4/32,0)*32)</f>
        <v>0</v>
      </c>
      <c r="G4" s="26">
        <f t="shared" ref="G4:G51" si="0">(E4*C4)+(F4*2.5)</f>
        <v>0</v>
      </c>
      <c r="H4" s="80"/>
      <c r="I4" s="92"/>
    </row>
    <row r="5" spans="1:9" s="81" customFormat="1" ht="12.75" x14ac:dyDescent="0.2">
      <c r="A5" s="72" t="s">
        <v>5</v>
      </c>
      <c r="B5" s="73" t="s">
        <v>6</v>
      </c>
      <c r="C5" s="70">
        <v>1.5</v>
      </c>
      <c r="D5" s="23"/>
      <c r="E5" s="24">
        <f t="shared" ref="E5:E72" si="1">ROUNDDOWN(D5/32, 0)*32</f>
        <v>0</v>
      </c>
      <c r="F5" s="25">
        <f t="shared" ref="F5:F72" si="2">IF(D5&lt;4,ROUNDUP(D5/4,0)*4,ROUNDUP(D5/4,0)*4)-IF(D5&gt;=32,ROUNDDOWN(D5/32,0)*32)</f>
        <v>0</v>
      </c>
      <c r="G5" s="26">
        <f t="shared" si="0"/>
        <v>0</v>
      </c>
      <c r="H5" s="93"/>
      <c r="I5" s="94"/>
    </row>
    <row r="6" spans="1:9" s="81" customFormat="1" ht="12.75" x14ac:dyDescent="0.2">
      <c r="A6" s="71" t="s">
        <v>8</v>
      </c>
      <c r="B6" s="69" t="s">
        <v>9</v>
      </c>
      <c r="C6" s="70">
        <v>1.5</v>
      </c>
      <c r="D6" s="23"/>
      <c r="E6" s="24">
        <f t="shared" si="1"/>
        <v>0</v>
      </c>
      <c r="F6" s="25">
        <f t="shared" si="2"/>
        <v>0</v>
      </c>
      <c r="G6" s="26">
        <f t="shared" si="0"/>
        <v>0</v>
      </c>
      <c r="H6" s="93"/>
      <c r="I6" s="94"/>
    </row>
    <row r="7" spans="1:9" s="81" customFormat="1" ht="12.75" x14ac:dyDescent="0.2">
      <c r="A7" s="71" t="s">
        <v>401</v>
      </c>
      <c r="B7" s="69" t="s">
        <v>11</v>
      </c>
      <c r="C7" s="70">
        <v>1.5</v>
      </c>
      <c r="D7" s="23"/>
      <c r="E7" s="24">
        <f t="shared" si="1"/>
        <v>0</v>
      </c>
      <c r="F7" s="25">
        <f t="shared" si="2"/>
        <v>0</v>
      </c>
      <c r="G7" s="26">
        <f t="shared" si="0"/>
        <v>0</v>
      </c>
      <c r="H7" s="93"/>
      <c r="I7" s="94"/>
    </row>
    <row r="8" spans="1:9" s="81" customFormat="1" ht="12.75" hidden="1" x14ac:dyDescent="0.2">
      <c r="A8" s="83" t="s">
        <v>390</v>
      </c>
      <c r="B8" s="60" t="s">
        <v>361</v>
      </c>
      <c r="C8" s="70">
        <v>2</v>
      </c>
      <c r="D8" s="23"/>
      <c r="E8" s="24">
        <f t="shared" ref="E8" si="3">ROUNDDOWN(D8/32, 0)*32</f>
        <v>0</v>
      </c>
      <c r="F8" s="25">
        <f t="shared" ref="F8" si="4">IF(D8&lt;4,ROUNDUP(D8/4,0)*4,ROUNDUP(D8/4,0)*4)-IF(D8&gt;=32,ROUNDDOWN(D8/32,0)*32)</f>
        <v>0</v>
      </c>
      <c r="G8" s="26">
        <f t="shared" ref="G8" si="5">(E8*C8)+(F8*2.5)</f>
        <v>0</v>
      </c>
      <c r="H8" s="93"/>
      <c r="I8" s="94"/>
    </row>
    <row r="9" spans="1:9" s="81" customFormat="1" ht="12.75" hidden="1" x14ac:dyDescent="0.2">
      <c r="A9" s="71" t="s">
        <v>12</v>
      </c>
      <c r="B9" s="69" t="s">
        <v>13</v>
      </c>
      <c r="C9" s="70">
        <v>1.6</v>
      </c>
      <c r="D9" s="23"/>
      <c r="E9" s="24">
        <f t="shared" si="1"/>
        <v>0</v>
      </c>
      <c r="F9" s="25">
        <f t="shared" si="2"/>
        <v>0</v>
      </c>
      <c r="G9" s="26">
        <f t="shared" si="0"/>
        <v>0</v>
      </c>
      <c r="H9" s="93"/>
      <c r="I9" s="94"/>
    </row>
    <row r="10" spans="1:9" s="81" customFormat="1" ht="12.75" hidden="1" x14ac:dyDescent="0.2">
      <c r="A10" s="71" t="s">
        <v>417</v>
      </c>
      <c r="B10" s="69" t="s">
        <v>418</v>
      </c>
      <c r="C10" s="70">
        <v>2</v>
      </c>
      <c r="D10" s="23"/>
      <c r="E10" s="24">
        <f t="shared" ref="E10:E29" si="6">ROUNDDOWN(D10/32, 0)*32</f>
        <v>0</v>
      </c>
      <c r="F10" s="25">
        <f t="shared" ref="F10:F29" si="7">IF(D10&lt;4,ROUNDUP(D10/4,0)*4,ROUNDUP(D10/4,0)*4)-IF(D10&gt;=32,ROUNDDOWN(D10/32,0)*32)</f>
        <v>0</v>
      </c>
      <c r="G10" s="26">
        <f t="shared" ref="G10:G29" si="8">(E10*C10)+(F10*2.5)</f>
        <v>0</v>
      </c>
      <c r="H10" s="93"/>
      <c r="I10" s="94"/>
    </row>
    <row r="11" spans="1:9" s="81" customFormat="1" ht="12.75" x14ac:dyDescent="0.2">
      <c r="A11" s="71" t="s">
        <v>196</v>
      </c>
      <c r="B11" s="69" t="s">
        <v>197</v>
      </c>
      <c r="C11" s="70">
        <v>2</v>
      </c>
      <c r="D11" s="23"/>
      <c r="E11" s="24">
        <f t="shared" si="6"/>
        <v>0</v>
      </c>
      <c r="F11" s="25">
        <f t="shared" si="7"/>
        <v>0</v>
      </c>
      <c r="G11" s="26">
        <f t="shared" si="8"/>
        <v>0</v>
      </c>
      <c r="H11" s="93"/>
      <c r="I11" s="94"/>
    </row>
    <row r="12" spans="1:9" s="81" customFormat="1" ht="12.75" hidden="1" x14ac:dyDescent="0.2">
      <c r="A12" s="71" t="s">
        <v>15</v>
      </c>
      <c r="B12" s="69" t="s">
        <v>16</v>
      </c>
      <c r="C12" s="70">
        <v>2</v>
      </c>
      <c r="D12" s="23"/>
      <c r="E12" s="24">
        <f t="shared" si="6"/>
        <v>0</v>
      </c>
      <c r="F12" s="25">
        <f t="shared" si="7"/>
        <v>0</v>
      </c>
      <c r="G12" s="26">
        <f t="shared" si="8"/>
        <v>0</v>
      </c>
      <c r="H12" s="93"/>
      <c r="I12" s="94"/>
    </row>
    <row r="13" spans="1:9" s="81" customFormat="1" ht="12.75" hidden="1" x14ac:dyDescent="0.2">
      <c r="A13" s="71" t="s">
        <v>345</v>
      </c>
      <c r="B13" s="69" t="s">
        <v>18</v>
      </c>
      <c r="C13" s="70">
        <v>2</v>
      </c>
      <c r="D13" s="23"/>
      <c r="E13" s="24">
        <f t="shared" si="6"/>
        <v>0</v>
      </c>
      <c r="F13" s="25">
        <f t="shared" si="7"/>
        <v>0</v>
      </c>
      <c r="G13" s="26">
        <f t="shared" si="8"/>
        <v>0</v>
      </c>
      <c r="H13" s="80"/>
    </row>
    <row r="14" spans="1:9" s="81" customFormat="1" ht="12.75" hidden="1" x14ac:dyDescent="0.2">
      <c r="A14" s="71" t="s">
        <v>20</v>
      </c>
      <c r="B14" s="69" t="s">
        <v>21</v>
      </c>
      <c r="C14" s="70">
        <v>1.8</v>
      </c>
      <c r="D14" s="23"/>
      <c r="E14" s="24">
        <f t="shared" si="6"/>
        <v>0</v>
      </c>
      <c r="F14" s="25">
        <f t="shared" si="7"/>
        <v>0</v>
      </c>
      <c r="G14" s="26">
        <f t="shared" si="8"/>
        <v>0</v>
      </c>
      <c r="H14" s="80"/>
    </row>
    <row r="15" spans="1:9" s="81" customFormat="1" ht="12.75" x14ac:dyDescent="0.2">
      <c r="A15" s="71" t="s">
        <v>22</v>
      </c>
      <c r="B15" s="69" t="s">
        <v>23</v>
      </c>
      <c r="C15" s="70">
        <v>1.6</v>
      </c>
      <c r="D15" s="23"/>
      <c r="E15" s="24">
        <f t="shared" si="6"/>
        <v>0</v>
      </c>
      <c r="F15" s="25">
        <f t="shared" si="7"/>
        <v>0</v>
      </c>
      <c r="G15" s="26">
        <f t="shared" si="8"/>
        <v>0</v>
      </c>
      <c r="H15" s="80"/>
    </row>
    <row r="16" spans="1:9" s="81" customFormat="1" ht="12.75" hidden="1" x14ac:dyDescent="0.2">
      <c r="A16" s="83" t="s">
        <v>389</v>
      </c>
      <c r="B16" s="60" t="s">
        <v>362</v>
      </c>
      <c r="C16" s="61">
        <v>2.5</v>
      </c>
      <c r="D16" s="23"/>
      <c r="E16" s="24">
        <f t="shared" si="6"/>
        <v>0</v>
      </c>
      <c r="F16" s="25">
        <f t="shared" si="7"/>
        <v>0</v>
      </c>
      <c r="G16" s="26">
        <f t="shared" si="8"/>
        <v>0</v>
      </c>
      <c r="H16" s="80"/>
    </row>
    <row r="17" spans="1:9" s="81" customFormat="1" ht="12.75" hidden="1" x14ac:dyDescent="0.2">
      <c r="A17" s="83" t="s">
        <v>389</v>
      </c>
      <c r="B17" s="60" t="s">
        <v>362</v>
      </c>
      <c r="C17" s="61">
        <v>3.75</v>
      </c>
      <c r="D17" s="23"/>
      <c r="E17" s="24">
        <f t="shared" si="6"/>
        <v>0</v>
      </c>
      <c r="F17" s="25">
        <f t="shared" si="7"/>
        <v>0</v>
      </c>
      <c r="G17" s="26">
        <f t="shared" si="8"/>
        <v>0</v>
      </c>
      <c r="H17" s="80"/>
    </row>
    <row r="18" spans="1:9" s="81" customFormat="1" ht="12.75" x14ac:dyDescent="0.2">
      <c r="A18" s="71" t="s">
        <v>24</v>
      </c>
      <c r="B18" s="69" t="s">
        <v>25</v>
      </c>
      <c r="C18" s="61">
        <v>1.45</v>
      </c>
      <c r="D18" s="23"/>
      <c r="E18" s="24">
        <f t="shared" si="6"/>
        <v>0</v>
      </c>
      <c r="F18" s="25">
        <f t="shared" si="7"/>
        <v>0</v>
      </c>
      <c r="G18" s="26">
        <f t="shared" si="8"/>
        <v>0</v>
      </c>
      <c r="H18" s="53"/>
      <c r="I18" s="44"/>
    </row>
    <row r="19" spans="1:9" s="81" customFormat="1" ht="12.75" x14ac:dyDescent="0.2">
      <c r="A19" s="71" t="s">
        <v>26</v>
      </c>
      <c r="B19" s="69" t="s">
        <v>27</v>
      </c>
      <c r="C19" s="61">
        <v>1.75</v>
      </c>
      <c r="D19" s="23"/>
      <c r="E19" s="24">
        <f t="shared" si="6"/>
        <v>0</v>
      </c>
      <c r="F19" s="25">
        <f t="shared" si="7"/>
        <v>0</v>
      </c>
      <c r="G19" s="26">
        <f t="shared" si="8"/>
        <v>0</v>
      </c>
      <c r="H19" s="80"/>
    </row>
    <row r="20" spans="1:9" s="81" customFormat="1" ht="12.75" x14ac:dyDescent="0.2">
      <c r="A20" s="71" t="s">
        <v>28</v>
      </c>
      <c r="B20" s="69" t="s">
        <v>29</v>
      </c>
      <c r="C20" s="61">
        <v>2</v>
      </c>
      <c r="D20" s="23"/>
      <c r="E20" s="24">
        <f t="shared" si="6"/>
        <v>0</v>
      </c>
      <c r="F20" s="25">
        <f t="shared" si="7"/>
        <v>0</v>
      </c>
      <c r="G20" s="26">
        <f t="shared" si="8"/>
        <v>0</v>
      </c>
      <c r="H20" s="80"/>
    </row>
    <row r="21" spans="1:9" s="44" customFormat="1" ht="12.75" x14ac:dyDescent="0.2">
      <c r="A21" s="71" t="s">
        <v>30</v>
      </c>
      <c r="B21" s="69" t="s">
        <v>31</v>
      </c>
      <c r="C21" s="61">
        <v>1.55</v>
      </c>
      <c r="D21" s="23"/>
      <c r="E21" s="24">
        <f t="shared" si="6"/>
        <v>0</v>
      </c>
      <c r="F21" s="25">
        <f t="shared" si="7"/>
        <v>0</v>
      </c>
      <c r="G21" s="26">
        <f t="shared" si="8"/>
        <v>0</v>
      </c>
      <c r="H21" s="80"/>
      <c r="I21" s="81"/>
    </row>
    <row r="22" spans="1:9" s="81" customFormat="1" ht="12.75" x14ac:dyDescent="0.2">
      <c r="A22" s="71" t="s">
        <v>32</v>
      </c>
      <c r="B22" s="69" t="s">
        <v>33</v>
      </c>
      <c r="C22" s="61">
        <v>1.6</v>
      </c>
      <c r="D22" s="23"/>
      <c r="E22" s="24">
        <f t="shared" si="6"/>
        <v>0</v>
      </c>
      <c r="F22" s="25">
        <f t="shared" si="7"/>
        <v>0</v>
      </c>
      <c r="G22" s="26">
        <f t="shared" si="8"/>
        <v>0</v>
      </c>
      <c r="H22" s="80"/>
    </row>
    <row r="23" spans="1:9" s="81" customFormat="1" ht="12.75" x14ac:dyDescent="0.2">
      <c r="A23" s="71" t="s">
        <v>34</v>
      </c>
      <c r="B23" s="69" t="s">
        <v>35</v>
      </c>
      <c r="C23" s="61">
        <v>1.75</v>
      </c>
      <c r="D23" s="23"/>
      <c r="E23" s="24">
        <f t="shared" si="6"/>
        <v>0</v>
      </c>
      <c r="F23" s="25">
        <f t="shared" si="7"/>
        <v>0</v>
      </c>
      <c r="G23" s="26">
        <f t="shared" si="8"/>
        <v>0</v>
      </c>
      <c r="H23" s="80"/>
    </row>
    <row r="24" spans="1:9" s="81" customFormat="1" ht="12.75" hidden="1" x14ac:dyDescent="0.2">
      <c r="A24" s="71" t="s">
        <v>36</v>
      </c>
      <c r="B24" s="69" t="s">
        <v>37</v>
      </c>
      <c r="C24" s="61">
        <v>2</v>
      </c>
      <c r="D24" s="23"/>
      <c r="E24" s="24">
        <f t="shared" si="6"/>
        <v>0</v>
      </c>
      <c r="F24" s="25">
        <f t="shared" si="7"/>
        <v>0</v>
      </c>
      <c r="G24" s="26">
        <f t="shared" si="8"/>
        <v>0</v>
      </c>
      <c r="H24" s="80"/>
    </row>
    <row r="25" spans="1:9" s="81" customFormat="1" ht="12.75" x14ac:dyDescent="0.2">
      <c r="A25" s="71" t="s">
        <v>38</v>
      </c>
      <c r="B25" s="69" t="s">
        <v>39</v>
      </c>
      <c r="C25" s="61">
        <v>1.6</v>
      </c>
      <c r="D25" s="23"/>
      <c r="E25" s="24">
        <f t="shared" si="6"/>
        <v>0</v>
      </c>
      <c r="F25" s="25">
        <f t="shared" si="7"/>
        <v>0</v>
      </c>
      <c r="G25" s="26">
        <f t="shared" si="8"/>
        <v>0</v>
      </c>
      <c r="H25" s="80"/>
    </row>
    <row r="26" spans="1:9" s="81" customFormat="1" ht="12.75" x14ac:dyDescent="0.2">
      <c r="A26" s="71" t="s">
        <v>40</v>
      </c>
      <c r="B26" s="69" t="s">
        <v>41</v>
      </c>
      <c r="C26" s="61">
        <v>1.55</v>
      </c>
      <c r="D26" s="23"/>
      <c r="E26" s="24">
        <f t="shared" si="6"/>
        <v>0</v>
      </c>
      <c r="F26" s="25">
        <f t="shared" si="7"/>
        <v>0</v>
      </c>
      <c r="G26" s="26">
        <f t="shared" si="8"/>
        <v>0</v>
      </c>
      <c r="H26" s="53"/>
      <c r="I26" s="44"/>
    </row>
    <row r="27" spans="1:9" s="81" customFormat="1" ht="12.75" hidden="1" x14ac:dyDescent="0.2">
      <c r="A27" s="71" t="s">
        <v>42</v>
      </c>
      <c r="B27" s="69" t="s">
        <v>43</v>
      </c>
      <c r="C27" s="61">
        <v>1.6</v>
      </c>
      <c r="D27" s="23"/>
      <c r="E27" s="24">
        <f t="shared" si="6"/>
        <v>0</v>
      </c>
      <c r="F27" s="25">
        <f t="shared" si="7"/>
        <v>0</v>
      </c>
      <c r="G27" s="26">
        <f t="shared" si="8"/>
        <v>0</v>
      </c>
      <c r="H27" s="80"/>
    </row>
    <row r="28" spans="1:9" s="81" customFormat="1" ht="12.75" x14ac:dyDescent="0.2">
      <c r="A28" s="71" t="s">
        <v>44</v>
      </c>
      <c r="B28" s="69" t="s">
        <v>45</v>
      </c>
      <c r="C28" s="61">
        <v>1.5</v>
      </c>
      <c r="D28" s="23"/>
      <c r="E28" s="24">
        <f t="shared" si="6"/>
        <v>0</v>
      </c>
      <c r="F28" s="25">
        <f t="shared" si="7"/>
        <v>0</v>
      </c>
      <c r="G28" s="26">
        <f t="shared" si="8"/>
        <v>0</v>
      </c>
      <c r="H28" s="80"/>
    </row>
    <row r="29" spans="1:9" s="44" customFormat="1" ht="12.75" x14ac:dyDescent="0.2">
      <c r="A29" s="71" t="s">
        <v>46</v>
      </c>
      <c r="B29" s="69" t="s">
        <v>47</v>
      </c>
      <c r="C29" s="61">
        <v>1.5</v>
      </c>
      <c r="D29" s="23"/>
      <c r="E29" s="24">
        <f t="shared" si="6"/>
        <v>0</v>
      </c>
      <c r="F29" s="25">
        <f t="shared" si="7"/>
        <v>0</v>
      </c>
      <c r="G29" s="26">
        <f t="shared" si="8"/>
        <v>0</v>
      </c>
      <c r="H29" s="80"/>
      <c r="I29" s="81"/>
    </row>
    <row r="30" spans="1:9" s="81" customFormat="1" ht="12.75" x14ac:dyDescent="0.2">
      <c r="A30" s="71" t="s">
        <v>48</v>
      </c>
      <c r="B30" s="69" t="s">
        <v>49</v>
      </c>
      <c r="C30" s="61">
        <v>2</v>
      </c>
      <c r="D30" s="23"/>
      <c r="E30" s="24">
        <f t="shared" si="1"/>
        <v>0</v>
      </c>
      <c r="F30" s="25">
        <f t="shared" si="2"/>
        <v>0</v>
      </c>
      <c r="G30" s="26">
        <f t="shared" si="0"/>
        <v>0</v>
      </c>
      <c r="H30" s="80"/>
    </row>
    <row r="31" spans="1:9" s="81" customFormat="1" ht="12.75" x14ac:dyDescent="0.2">
      <c r="A31" s="71" t="s">
        <v>50</v>
      </c>
      <c r="B31" s="69" t="s">
        <v>51</v>
      </c>
      <c r="C31" s="61">
        <v>1.5</v>
      </c>
      <c r="D31" s="23"/>
      <c r="E31" s="24">
        <f t="shared" si="1"/>
        <v>0</v>
      </c>
      <c r="F31" s="25">
        <f t="shared" si="2"/>
        <v>0</v>
      </c>
      <c r="G31" s="26">
        <f t="shared" si="0"/>
        <v>0</v>
      </c>
      <c r="H31" s="80"/>
    </row>
    <row r="32" spans="1:9" s="81" customFormat="1" ht="12.75" hidden="1" x14ac:dyDescent="0.2">
      <c r="A32" s="82" t="s">
        <v>404</v>
      </c>
      <c r="B32" s="69" t="s">
        <v>52</v>
      </c>
      <c r="C32" s="61">
        <v>1.5</v>
      </c>
      <c r="D32" s="23"/>
      <c r="E32" s="24">
        <f t="shared" ref="E32:E35" si="9">ROUNDDOWN(D32/32, 0)*32</f>
        <v>0</v>
      </c>
      <c r="F32" s="25">
        <f t="shared" ref="F32:F35" si="10">IF(D32&lt;4,ROUNDUP(D32/4,0)*4,ROUNDUP(D32/4,0)*4)-IF(D32&gt;=32,ROUNDDOWN(D32/32,0)*32)</f>
        <v>0</v>
      </c>
      <c r="G32" s="26">
        <f t="shared" si="0"/>
        <v>0</v>
      </c>
      <c r="H32" s="80"/>
    </row>
    <row r="33" spans="1:8" s="81" customFormat="1" ht="12.75" x14ac:dyDescent="0.2">
      <c r="A33" s="82" t="s">
        <v>346</v>
      </c>
      <c r="B33" s="69" t="s">
        <v>53</v>
      </c>
      <c r="C33" s="61">
        <v>1.5</v>
      </c>
      <c r="D33" s="23"/>
      <c r="E33" s="24">
        <f t="shared" si="9"/>
        <v>0</v>
      </c>
      <c r="F33" s="25">
        <f t="shared" si="10"/>
        <v>0</v>
      </c>
      <c r="G33" s="26">
        <f t="shared" si="0"/>
        <v>0</v>
      </c>
      <c r="H33" s="80"/>
    </row>
    <row r="34" spans="1:8" s="81" customFormat="1" ht="12.75" hidden="1" x14ac:dyDescent="0.2">
      <c r="A34" s="71" t="s">
        <v>54</v>
      </c>
      <c r="B34" s="69" t="s">
        <v>55</v>
      </c>
      <c r="C34" s="61">
        <v>1.75</v>
      </c>
      <c r="D34" s="23"/>
      <c r="E34" s="24">
        <f t="shared" si="9"/>
        <v>0</v>
      </c>
      <c r="F34" s="25">
        <f t="shared" si="10"/>
        <v>0</v>
      </c>
      <c r="G34" s="26">
        <f t="shared" si="0"/>
        <v>0</v>
      </c>
      <c r="H34" s="80"/>
    </row>
    <row r="35" spans="1:8" s="81" customFormat="1" ht="12.75" x14ac:dyDescent="0.2">
      <c r="A35" s="71" t="s">
        <v>405</v>
      </c>
      <c r="B35" s="69" t="s">
        <v>56</v>
      </c>
      <c r="C35" s="61">
        <v>1.6</v>
      </c>
      <c r="D35" s="23"/>
      <c r="E35" s="24">
        <f t="shared" si="9"/>
        <v>0</v>
      </c>
      <c r="F35" s="25">
        <f t="shared" si="10"/>
        <v>0</v>
      </c>
      <c r="G35" s="26">
        <f t="shared" si="0"/>
        <v>0</v>
      </c>
      <c r="H35" s="80"/>
    </row>
    <row r="36" spans="1:8" s="81" customFormat="1" ht="12.75" x14ac:dyDescent="0.2">
      <c r="A36" s="71" t="s">
        <v>406</v>
      </c>
      <c r="B36" s="69" t="s">
        <v>198</v>
      </c>
      <c r="C36" s="61">
        <v>1.55</v>
      </c>
      <c r="D36" s="23"/>
      <c r="E36" s="24">
        <f t="shared" ref="E36:E39" si="11">ROUNDDOWN(D36/32, 0)*32</f>
        <v>0</v>
      </c>
      <c r="F36" s="25">
        <f t="shared" ref="F36:F39" si="12">IF(D36&lt;4,ROUNDUP(D36/4,0)*4,ROUNDUP(D36/4,0)*4)-IF(D36&gt;=32,ROUNDDOWN(D36/32,0)*32)</f>
        <v>0</v>
      </c>
      <c r="G36" s="26">
        <f t="shared" si="0"/>
        <v>0</v>
      </c>
      <c r="H36" s="80"/>
    </row>
    <row r="37" spans="1:8" s="81" customFormat="1" ht="12.75" x14ac:dyDescent="0.2">
      <c r="A37" s="71" t="s">
        <v>199</v>
      </c>
      <c r="B37" s="69" t="s">
        <v>200</v>
      </c>
      <c r="C37" s="61">
        <v>2</v>
      </c>
      <c r="D37" s="23"/>
      <c r="E37" s="24">
        <f t="shared" si="11"/>
        <v>0</v>
      </c>
      <c r="F37" s="25">
        <f t="shared" si="12"/>
        <v>0</v>
      </c>
      <c r="G37" s="26">
        <f t="shared" si="0"/>
        <v>0</v>
      </c>
      <c r="H37" s="80"/>
    </row>
    <row r="38" spans="1:8" s="81" customFormat="1" ht="12.75" x14ac:dyDescent="0.2">
      <c r="A38" s="71" t="s">
        <v>201</v>
      </c>
      <c r="B38" s="69" t="s">
        <v>202</v>
      </c>
      <c r="C38" s="61">
        <v>2</v>
      </c>
      <c r="D38" s="23"/>
      <c r="E38" s="24">
        <f t="shared" si="11"/>
        <v>0</v>
      </c>
      <c r="F38" s="25">
        <f t="shared" si="12"/>
        <v>0</v>
      </c>
      <c r="G38" s="26">
        <f t="shared" si="0"/>
        <v>0</v>
      </c>
      <c r="H38" s="80"/>
    </row>
    <row r="39" spans="1:8" s="81" customFormat="1" ht="12.75" x14ac:dyDescent="0.2">
      <c r="A39" s="71" t="s">
        <v>203</v>
      </c>
      <c r="B39" s="69" t="s">
        <v>204</v>
      </c>
      <c r="C39" s="61">
        <v>2</v>
      </c>
      <c r="D39" s="23"/>
      <c r="E39" s="24">
        <f t="shared" si="11"/>
        <v>0</v>
      </c>
      <c r="F39" s="25">
        <f t="shared" si="12"/>
        <v>0</v>
      </c>
      <c r="G39" s="26">
        <f t="shared" si="0"/>
        <v>0</v>
      </c>
      <c r="H39" s="80"/>
    </row>
    <row r="40" spans="1:8" s="81" customFormat="1" ht="12.75" x14ac:dyDescent="0.2">
      <c r="A40" s="71" t="s">
        <v>57</v>
      </c>
      <c r="B40" s="69" t="s">
        <v>58</v>
      </c>
      <c r="C40" s="61">
        <v>1.6</v>
      </c>
      <c r="D40" s="23"/>
      <c r="E40" s="24">
        <f t="shared" si="1"/>
        <v>0</v>
      </c>
      <c r="F40" s="25">
        <f t="shared" si="2"/>
        <v>0</v>
      </c>
      <c r="G40" s="26">
        <f t="shared" si="0"/>
        <v>0</v>
      </c>
      <c r="H40" s="80"/>
    </row>
    <row r="41" spans="1:8" s="81" customFormat="1" ht="12.75" x14ac:dyDescent="0.2">
      <c r="A41" s="71" t="s">
        <v>59</v>
      </c>
      <c r="B41" s="69" t="s">
        <v>60</v>
      </c>
      <c r="C41" s="61">
        <v>1.6</v>
      </c>
      <c r="D41" s="23"/>
      <c r="E41" s="24">
        <f t="shared" si="1"/>
        <v>0</v>
      </c>
      <c r="F41" s="25">
        <f t="shared" si="2"/>
        <v>0</v>
      </c>
      <c r="G41" s="26">
        <f t="shared" si="0"/>
        <v>0</v>
      </c>
      <c r="H41" s="80"/>
    </row>
    <row r="42" spans="1:8" s="81" customFormat="1" ht="15.6" customHeight="1" x14ac:dyDescent="0.2">
      <c r="A42" s="71" t="s">
        <v>407</v>
      </c>
      <c r="B42" s="69" t="s">
        <v>61</v>
      </c>
      <c r="C42" s="61">
        <v>1.5</v>
      </c>
      <c r="D42" s="23"/>
      <c r="E42" s="24">
        <f t="shared" si="1"/>
        <v>0</v>
      </c>
      <c r="F42" s="25">
        <f t="shared" si="2"/>
        <v>0</v>
      </c>
      <c r="G42" s="26">
        <f t="shared" si="0"/>
        <v>0</v>
      </c>
      <c r="H42" s="80"/>
    </row>
    <row r="43" spans="1:8" s="81" customFormat="1" ht="12.75" x14ac:dyDescent="0.2">
      <c r="A43" s="71" t="s">
        <v>62</v>
      </c>
      <c r="B43" s="69" t="s">
        <v>63</v>
      </c>
      <c r="C43" s="61">
        <v>2</v>
      </c>
      <c r="D43" s="23"/>
      <c r="E43" s="24">
        <f t="shared" si="1"/>
        <v>0</v>
      </c>
      <c r="F43" s="25">
        <f t="shared" si="2"/>
        <v>0</v>
      </c>
      <c r="G43" s="26">
        <f t="shared" si="0"/>
        <v>0</v>
      </c>
      <c r="H43" s="80"/>
    </row>
    <row r="44" spans="1:8" s="81" customFormat="1" ht="12.75" hidden="1" x14ac:dyDescent="0.2">
      <c r="A44" s="71" t="s">
        <v>388</v>
      </c>
      <c r="B44" s="69" t="s">
        <v>376</v>
      </c>
      <c r="C44" s="61">
        <v>2.5</v>
      </c>
      <c r="D44" s="23"/>
      <c r="E44" s="24">
        <f t="shared" ref="E44" si="13">ROUNDDOWN(D44/32, 0)*32</f>
        <v>0</v>
      </c>
      <c r="F44" s="25">
        <f t="shared" ref="F44" si="14">IF(D44&lt;4,ROUNDUP(D44/4,0)*4,ROUNDUP(D44/4,0)*4)-IF(D44&gt;=32,ROUNDDOWN(D44/32,0)*32)</f>
        <v>0</v>
      </c>
      <c r="G44" s="26">
        <f t="shared" si="0"/>
        <v>0</v>
      </c>
      <c r="H44" s="80"/>
    </row>
    <row r="45" spans="1:8" s="81" customFormat="1" ht="12.75" x14ac:dyDescent="0.2">
      <c r="A45" s="71" t="s">
        <v>64</v>
      </c>
      <c r="B45" s="69" t="s">
        <v>65</v>
      </c>
      <c r="C45" s="61">
        <v>1.75</v>
      </c>
      <c r="D45" s="23"/>
      <c r="E45" s="24">
        <f t="shared" si="1"/>
        <v>0</v>
      </c>
      <c r="F45" s="25">
        <f t="shared" si="2"/>
        <v>0</v>
      </c>
      <c r="G45" s="26">
        <f t="shared" si="0"/>
        <v>0</v>
      </c>
      <c r="H45" s="80"/>
    </row>
    <row r="46" spans="1:8" s="81" customFormat="1" ht="12.75" x14ac:dyDescent="0.2">
      <c r="A46" s="71" t="s">
        <v>66</v>
      </c>
      <c r="B46" s="69" t="s">
        <v>67</v>
      </c>
      <c r="C46" s="61">
        <v>1.8</v>
      </c>
      <c r="D46" s="23"/>
      <c r="E46" s="24">
        <f t="shared" si="1"/>
        <v>0</v>
      </c>
      <c r="F46" s="25">
        <f t="shared" si="2"/>
        <v>0</v>
      </c>
      <c r="G46" s="26">
        <f t="shared" si="0"/>
        <v>0</v>
      </c>
      <c r="H46" s="80"/>
    </row>
    <row r="47" spans="1:8" s="81" customFormat="1" ht="12.75" x14ac:dyDescent="0.2">
      <c r="A47" s="71" t="s">
        <v>205</v>
      </c>
      <c r="B47" s="69" t="s">
        <v>377</v>
      </c>
      <c r="C47" s="61">
        <v>1.75</v>
      </c>
      <c r="D47" s="23"/>
      <c r="E47" s="24">
        <f t="shared" ref="E47" si="15">ROUNDDOWN(D47/32, 0)*32</f>
        <v>0</v>
      </c>
      <c r="F47" s="25">
        <f t="shared" ref="F47" si="16">IF(D47&lt;4,ROUNDUP(D47/4,0)*4,ROUNDUP(D47/4,0)*4)-IF(D47&gt;=32,ROUNDDOWN(D47/32,0)*32)</f>
        <v>0</v>
      </c>
      <c r="G47" s="26">
        <f t="shared" si="0"/>
        <v>0</v>
      </c>
      <c r="H47" s="80"/>
    </row>
    <row r="48" spans="1:8" s="81" customFormat="1" ht="12.75" x14ac:dyDescent="0.2">
      <c r="A48" s="71" t="s">
        <v>206</v>
      </c>
      <c r="B48" s="69" t="s">
        <v>207</v>
      </c>
      <c r="C48" s="61">
        <v>2</v>
      </c>
      <c r="D48" s="23"/>
      <c r="E48" s="24">
        <f t="shared" ref="E48:E68" si="17">ROUNDDOWN(D48/32, 0)*32</f>
        <v>0</v>
      </c>
      <c r="F48" s="25">
        <f t="shared" ref="F48:F68" si="18">IF(D48&lt;4,ROUNDUP(D48/4,0)*4,ROUNDUP(D48/4,0)*4)-IF(D48&gt;=32,ROUNDDOWN(D48/32,0)*32)</f>
        <v>0</v>
      </c>
      <c r="G48" s="26">
        <f t="shared" si="0"/>
        <v>0</v>
      </c>
      <c r="H48" s="80"/>
    </row>
    <row r="49" spans="1:8" s="81" customFormat="1" ht="12.75" hidden="1" x14ac:dyDescent="0.2">
      <c r="A49" s="71" t="s">
        <v>68</v>
      </c>
      <c r="B49" s="69" t="s">
        <v>69</v>
      </c>
      <c r="C49" s="61">
        <v>2</v>
      </c>
      <c r="D49" s="23"/>
      <c r="E49" s="24">
        <f t="shared" si="17"/>
        <v>0</v>
      </c>
      <c r="F49" s="25">
        <f t="shared" si="18"/>
        <v>0</v>
      </c>
      <c r="G49" s="26">
        <f t="shared" si="0"/>
        <v>0</v>
      </c>
      <c r="H49" s="80"/>
    </row>
    <row r="50" spans="1:8" s="81" customFormat="1" ht="12.75" x14ac:dyDescent="0.2">
      <c r="A50" s="71" t="s">
        <v>70</v>
      </c>
      <c r="B50" s="69" t="s">
        <v>71</v>
      </c>
      <c r="C50" s="61">
        <v>1.3</v>
      </c>
      <c r="D50" s="23"/>
      <c r="E50" s="24">
        <f t="shared" si="17"/>
        <v>0</v>
      </c>
      <c r="F50" s="25">
        <f t="shared" si="18"/>
        <v>0</v>
      </c>
      <c r="G50" s="26">
        <f t="shared" si="0"/>
        <v>0</v>
      </c>
      <c r="H50" s="80"/>
    </row>
    <row r="51" spans="1:8" s="81" customFormat="1" ht="12.75" x14ac:dyDescent="0.2">
      <c r="A51" s="71" t="s">
        <v>72</v>
      </c>
      <c r="B51" s="69" t="s">
        <v>73</v>
      </c>
      <c r="C51" s="61">
        <v>1.5</v>
      </c>
      <c r="D51" s="23"/>
      <c r="E51" s="24">
        <f t="shared" si="17"/>
        <v>0</v>
      </c>
      <c r="F51" s="25">
        <f t="shared" si="18"/>
        <v>0</v>
      </c>
      <c r="G51" s="26">
        <f t="shared" si="0"/>
        <v>0</v>
      </c>
      <c r="H51" s="80"/>
    </row>
    <row r="52" spans="1:8" s="81" customFormat="1" ht="12.75" x14ac:dyDescent="0.2">
      <c r="A52" s="71" t="s">
        <v>74</v>
      </c>
      <c r="B52" s="69" t="s">
        <v>75</v>
      </c>
      <c r="C52" s="61">
        <v>1.5</v>
      </c>
      <c r="D52" s="23"/>
      <c r="E52" s="24">
        <f t="shared" si="17"/>
        <v>0</v>
      </c>
      <c r="F52" s="25">
        <f t="shared" si="18"/>
        <v>0</v>
      </c>
      <c r="G52" s="26">
        <f t="shared" ref="G52:G115" si="19">(E52*C52)+(F52*2.5)</f>
        <v>0</v>
      </c>
      <c r="H52" s="80"/>
    </row>
    <row r="53" spans="1:8" s="81" customFormat="1" ht="12.75" x14ac:dyDescent="0.2">
      <c r="A53" s="71" t="s">
        <v>208</v>
      </c>
      <c r="B53" s="69" t="s">
        <v>209</v>
      </c>
      <c r="C53" s="61">
        <v>1.6</v>
      </c>
      <c r="D53" s="23"/>
      <c r="E53" s="24">
        <f t="shared" si="17"/>
        <v>0</v>
      </c>
      <c r="F53" s="25">
        <f t="shared" si="18"/>
        <v>0</v>
      </c>
      <c r="G53" s="26">
        <f t="shared" si="19"/>
        <v>0</v>
      </c>
      <c r="H53" s="80"/>
    </row>
    <row r="54" spans="1:8" s="81" customFormat="1" ht="12.75" x14ac:dyDescent="0.2">
      <c r="A54" s="71" t="s">
        <v>353</v>
      </c>
      <c r="B54" s="69" t="s">
        <v>210</v>
      </c>
      <c r="C54" s="61">
        <v>1.6</v>
      </c>
      <c r="D54" s="23"/>
      <c r="E54" s="24">
        <f t="shared" si="17"/>
        <v>0</v>
      </c>
      <c r="F54" s="25">
        <f t="shared" si="18"/>
        <v>0</v>
      </c>
      <c r="G54" s="26">
        <f t="shared" si="19"/>
        <v>0</v>
      </c>
      <c r="H54" s="80"/>
    </row>
    <row r="55" spans="1:8" s="81" customFormat="1" ht="12.75" hidden="1" x14ac:dyDescent="0.2">
      <c r="A55" s="71" t="s">
        <v>431</v>
      </c>
      <c r="B55" s="69" t="s">
        <v>432</v>
      </c>
      <c r="C55" s="61">
        <v>2.5</v>
      </c>
      <c r="D55" s="23"/>
      <c r="E55" s="24">
        <f t="shared" si="17"/>
        <v>0</v>
      </c>
      <c r="F55" s="25">
        <f t="shared" si="18"/>
        <v>0</v>
      </c>
      <c r="G55" s="26">
        <f t="shared" si="19"/>
        <v>0</v>
      </c>
      <c r="H55" s="80"/>
    </row>
    <row r="56" spans="1:8" s="81" customFormat="1" ht="12.75" hidden="1" x14ac:dyDescent="0.2">
      <c r="A56" s="71" t="s">
        <v>387</v>
      </c>
      <c r="B56" s="69" t="s">
        <v>364</v>
      </c>
      <c r="C56" s="61">
        <v>4</v>
      </c>
      <c r="D56" s="23"/>
      <c r="E56" s="24">
        <f t="shared" si="17"/>
        <v>0</v>
      </c>
      <c r="F56" s="25">
        <f t="shared" si="18"/>
        <v>0</v>
      </c>
      <c r="G56" s="26">
        <f t="shared" si="19"/>
        <v>0</v>
      </c>
      <c r="H56" s="80"/>
    </row>
    <row r="57" spans="1:8" s="81" customFormat="1" ht="12.75" hidden="1" x14ac:dyDescent="0.2">
      <c r="A57" s="71" t="s">
        <v>76</v>
      </c>
      <c r="B57" s="69" t="s">
        <v>77</v>
      </c>
      <c r="C57" s="61">
        <v>1.5</v>
      </c>
      <c r="D57" s="23"/>
      <c r="E57" s="24">
        <f t="shared" si="17"/>
        <v>0</v>
      </c>
      <c r="F57" s="25">
        <f t="shared" si="18"/>
        <v>0</v>
      </c>
      <c r="G57" s="26">
        <f t="shared" si="19"/>
        <v>0</v>
      </c>
      <c r="H57" s="80"/>
    </row>
    <row r="58" spans="1:8" s="81" customFormat="1" ht="12.75" x14ac:dyDescent="0.2">
      <c r="A58" s="71" t="s">
        <v>78</v>
      </c>
      <c r="B58" s="69" t="s">
        <v>79</v>
      </c>
      <c r="C58" s="61">
        <v>1.5</v>
      </c>
      <c r="D58" s="23"/>
      <c r="E58" s="24">
        <f t="shared" si="17"/>
        <v>0</v>
      </c>
      <c r="F58" s="25">
        <f t="shared" si="18"/>
        <v>0</v>
      </c>
      <c r="G58" s="26">
        <f t="shared" si="19"/>
        <v>0</v>
      </c>
      <c r="H58" s="80"/>
    </row>
    <row r="59" spans="1:8" s="81" customFormat="1" ht="12.75" hidden="1" x14ac:dyDescent="0.2">
      <c r="A59" s="71" t="s">
        <v>433</v>
      </c>
      <c r="B59" s="69" t="s">
        <v>434</v>
      </c>
      <c r="C59" s="61">
        <v>2</v>
      </c>
      <c r="D59" s="23"/>
      <c r="E59" s="24">
        <f t="shared" si="17"/>
        <v>0</v>
      </c>
      <c r="F59" s="25">
        <f t="shared" si="18"/>
        <v>0</v>
      </c>
      <c r="G59" s="26">
        <f t="shared" si="19"/>
        <v>0</v>
      </c>
      <c r="H59" s="80"/>
    </row>
    <row r="60" spans="1:8" s="81" customFormat="1" ht="12.75" x14ac:dyDescent="0.2">
      <c r="A60" s="71" t="s">
        <v>80</v>
      </c>
      <c r="B60" s="69" t="s">
        <v>81</v>
      </c>
      <c r="C60" s="61">
        <v>1.45</v>
      </c>
      <c r="D60" s="23"/>
      <c r="E60" s="24">
        <f t="shared" si="17"/>
        <v>0</v>
      </c>
      <c r="F60" s="25">
        <f t="shared" si="18"/>
        <v>0</v>
      </c>
      <c r="G60" s="26">
        <f t="shared" si="19"/>
        <v>0</v>
      </c>
      <c r="H60" s="80"/>
    </row>
    <row r="61" spans="1:8" s="81" customFormat="1" ht="12.75" hidden="1" x14ac:dyDescent="0.2">
      <c r="A61" s="71" t="s">
        <v>82</v>
      </c>
      <c r="B61" s="69" t="s">
        <v>83</v>
      </c>
      <c r="C61" s="61">
        <v>1.75</v>
      </c>
      <c r="D61" s="23"/>
      <c r="E61" s="24">
        <f t="shared" si="17"/>
        <v>0</v>
      </c>
      <c r="F61" s="25">
        <f t="shared" si="18"/>
        <v>0</v>
      </c>
      <c r="G61" s="26">
        <f t="shared" si="19"/>
        <v>0</v>
      </c>
      <c r="H61" s="80"/>
    </row>
    <row r="62" spans="1:8" s="81" customFormat="1" ht="12.75" x14ac:dyDescent="0.2">
      <c r="A62" s="82" t="s">
        <v>84</v>
      </c>
      <c r="B62" s="69" t="s">
        <v>85</v>
      </c>
      <c r="C62" s="61">
        <v>1.6</v>
      </c>
      <c r="D62" s="23"/>
      <c r="E62" s="24">
        <f t="shared" si="17"/>
        <v>0</v>
      </c>
      <c r="F62" s="25">
        <f t="shared" si="18"/>
        <v>0</v>
      </c>
      <c r="G62" s="26">
        <f t="shared" si="19"/>
        <v>0</v>
      </c>
      <c r="H62" s="80"/>
    </row>
    <row r="63" spans="1:8" s="81" customFormat="1" ht="12.75" x14ac:dyDescent="0.2">
      <c r="A63" s="71" t="s">
        <v>86</v>
      </c>
      <c r="B63" s="69" t="s">
        <v>87</v>
      </c>
      <c r="C63" s="61">
        <v>1.6</v>
      </c>
      <c r="D63" s="23"/>
      <c r="E63" s="24">
        <f t="shared" si="17"/>
        <v>0</v>
      </c>
      <c r="F63" s="25">
        <f t="shared" si="18"/>
        <v>0</v>
      </c>
      <c r="G63" s="26">
        <f t="shared" si="19"/>
        <v>0</v>
      </c>
      <c r="H63" s="80"/>
    </row>
    <row r="64" spans="1:8" s="81" customFormat="1" ht="12.75" x14ac:dyDescent="0.2">
      <c r="A64" s="71" t="s">
        <v>408</v>
      </c>
      <c r="B64" s="69" t="s">
        <v>88</v>
      </c>
      <c r="C64" s="61">
        <v>1.55</v>
      </c>
      <c r="D64" s="23"/>
      <c r="E64" s="24">
        <f t="shared" si="17"/>
        <v>0</v>
      </c>
      <c r="F64" s="25">
        <f t="shared" si="18"/>
        <v>0</v>
      </c>
      <c r="G64" s="26">
        <f t="shared" si="19"/>
        <v>0</v>
      </c>
      <c r="H64" s="80"/>
    </row>
    <row r="65" spans="1:9" s="81" customFormat="1" ht="12.75" x14ac:dyDescent="0.2">
      <c r="A65" s="71" t="s">
        <v>409</v>
      </c>
      <c r="B65" s="69" t="s">
        <v>89</v>
      </c>
      <c r="C65" s="61">
        <v>1.55</v>
      </c>
      <c r="D65" s="23"/>
      <c r="E65" s="24">
        <f t="shared" si="17"/>
        <v>0</v>
      </c>
      <c r="F65" s="25">
        <f t="shared" si="18"/>
        <v>0</v>
      </c>
      <c r="G65" s="26">
        <f t="shared" si="19"/>
        <v>0</v>
      </c>
      <c r="H65" s="80"/>
    </row>
    <row r="66" spans="1:9" s="81" customFormat="1" ht="12.75" x14ac:dyDescent="0.2">
      <c r="A66" s="71" t="s">
        <v>90</v>
      </c>
      <c r="B66" s="69" t="s">
        <v>91</v>
      </c>
      <c r="C66" s="61">
        <v>1.55</v>
      </c>
      <c r="D66" s="23"/>
      <c r="E66" s="24">
        <f t="shared" si="17"/>
        <v>0</v>
      </c>
      <c r="F66" s="25">
        <f t="shared" si="18"/>
        <v>0</v>
      </c>
      <c r="G66" s="26">
        <f t="shared" si="19"/>
        <v>0</v>
      </c>
      <c r="H66" s="80"/>
    </row>
    <row r="67" spans="1:9" s="81" customFormat="1" ht="12.75" hidden="1" x14ac:dyDescent="0.2">
      <c r="A67" s="71" t="s">
        <v>435</v>
      </c>
      <c r="B67" s="69" t="s">
        <v>436</v>
      </c>
      <c r="C67" s="61">
        <v>3.25</v>
      </c>
      <c r="D67" s="23"/>
      <c r="E67" s="24">
        <f t="shared" si="17"/>
        <v>0</v>
      </c>
      <c r="F67" s="25">
        <f t="shared" si="18"/>
        <v>0</v>
      </c>
      <c r="G67" s="26">
        <f t="shared" si="19"/>
        <v>0</v>
      </c>
      <c r="H67" s="80"/>
    </row>
    <row r="68" spans="1:9" s="81" customFormat="1" ht="12.75" x14ac:dyDescent="0.2">
      <c r="A68" s="71" t="s">
        <v>347</v>
      </c>
      <c r="B68" s="69" t="s">
        <v>95</v>
      </c>
      <c r="C68" s="61">
        <v>2</v>
      </c>
      <c r="D68" s="23"/>
      <c r="E68" s="24">
        <f t="shared" si="17"/>
        <v>0</v>
      </c>
      <c r="F68" s="25">
        <f t="shared" si="18"/>
        <v>0</v>
      </c>
      <c r="G68" s="26">
        <f t="shared" si="19"/>
        <v>0</v>
      </c>
      <c r="H68" s="80"/>
    </row>
    <row r="69" spans="1:9" s="81" customFormat="1" ht="12.75" hidden="1" x14ac:dyDescent="0.2">
      <c r="A69" s="76" t="s">
        <v>386</v>
      </c>
      <c r="B69" s="66" t="s">
        <v>366</v>
      </c>
      <c r="C69" s="61">
        <v>2.5</v>
      </c>
      <c r="D69" s="23"/>
      <c r="E69" s="24">
        <f t="shared" ref="E69:E70" si="20">ROUNDDOWN(D69/32, 0)*32</f>
        <v>0</v>
      </c>
      <c r="F69" s="25">
        <f t="shared" ref="F69:F70" si="21">IF(D69&lt;4,ROUNDUP(D69/4,0)*4,ROUNDUP(D69/4,0)*4)-IF(D69&gt;=32,ROUNDDOWN(D69/32,0)*32)</f>
        <v>0</v>
      </c>
      <c r="G69" s="26">
        <f t="shared" ref="G69:G70" si="22">(E69*C69)+(F69*2.5)</f>
        <v>0</v>
      </c>
      <c r="H69" s="80"/>
    </row>
    <row r="70" spans="1:9" s="81" customFormat="1" ht="12.75" hidden="1" x14ac:dyDescent="0.2">
      <c r="A70" s="76" t="s">
        <v>385</v>
      </c>
      <c r="B70" s="66" t="s">
        <v>367</v>
      </c>
      <c r="C70" s="61">
        <v>2.5</v>
      </c>
      <c r="D70" s="23"/>
      <c r="E70" s="24">
        <f t="shared" si="20"/>
        <v>0</v>
      </c>
      <c r="F70" s="25">
        <f t="shared" si="21"/>
        <v>0</v>
      </c>
      <c r="G70" s="26">
        <f t="shared" si="22"/>
        <v>0</v>
      </c>
      <c r="H70" s="80"/>
    </row>
    <row r="71" spans="1:9" s="81" customFormat="1" ht="12.75" x14ac:dyDescent="0.2">
      <c r="A71" s="72" t="s">
        <v>410</v>
      </c>
      <c r="B71" s="73" t="s">
        <v>92</v>
      </c>
      <c r="C71" s="61">
        <v>2</v>
      </c>
      <c r="D71" s="23"/>
      <c r="E71" s="24">
        <f t="shared" si="1"/>
        <v>0</v>
      </c>
      <c r="F71" s="25">
        <f t="shared" si="2"/>
        <v>0</v>
      </c>
      <c r="G71" s="26">
        <f t="shared" si="19"/>
        <v>0</v>
      </c>
      <c r="H71" s="80"/>
    </row>
    <row r="72" spans="1:9" s="81" customFormat="1" ht="12.75" x14ac:dyDescent="0.2">
      <c r="A72" s="71" t="s">
        <v>93</v>
      </c>
      <c r="B72" s="69" t="s">
        <v>94</v>
      </c>
      <c r="C72" s="61">
        <v>2</v>
      </c>
      <c r="D72" s="23"/>
      <c r="E72" s="24">
        <f t="shared" si="1"/>
        <v>0</v>
      </c>
      <c r="F72" s="25">
        <f t="shared" si="2"/>
        <v>0</v>
      </c>
      <c r="G72" s="26">
        <f t="shared" si="19"/>
        <v>0</v>
      </c>
      <c r="H72" s="80"/>
    </row>
    <row r="73" spans="1:9" s="81" customFormat="1" ht="12.75" x14ac:dyDescent="0.2">
      <c r="A73" s="72" t="s">
        <v>411</v>
      </c>
      <c r="B73" s="73" t="s">
        <v>97</v>
      </c>
      <c r="C73" s="70">
        <v>1.5</v>
      </c>
      <c r="D73" s="23"/>
      <c r="E73" s="25">
        <f>ROUNDDOWN(D73/32, 0)*32</f>
        <v>0</v>
      </c>
      <c r="F73" s="25">
        <f>IF(D73&lt;4,ROUNDUP(D73/4,0)*4,ROUNDUP(D73/4,0)*4)-IF(D73&gt;=32,ROUNDDOWN(D73/32,0)*32)</f>
        <v>0</v>
      </c>
      <c r="G73" s="26">
        <f t="shared" si="19"/>
        <v>0</v>
      </c>
      <c r="H73" s="53"/>
      <c r="I73" s="44"/>
    </row>
    <row r="74" spans="1:9" s="81" customFormat="1" ht="12.75" hidden="1" x14ac:dyDescent="0.2">
      <c r="A74" s="83" t="s">
        <v>384</v>
      </c>
      <c r="B74" s="60" t="s">
        <v>368</v>
      </c>
      <c r="C74" s="61">
        <v>2</v>
      </c>
      <c r="D74" s="23"/>
      <c r="E74" s="25">
        <f t="shared" ref="E74:E110" si="23">ROUNDDOWN(D74/32, 0)*32</f>
        <v>0</v>
      </c>
      <c r="F74" s="25">
        <f t="shared" ref="F74:F110" si="24">IF(D74&lt;4,ROUNDUP(D74/4,0)*4,ROUNDUP(D74/4,0)*4)-IF(D74&gt;=32,ROUNDDOWN(D74/32,0)*32)</f>
        <v>0</v>
      </c>
      <c r="G74" s="27">
        <f t="shared" ref="G74" si="25">(E74*C74)+(F74*2.5)</f>
        <v>0</v>
      </c>
      <c r="H74" s="53"/>
      <c r="I74" s="44"/>
    </row>
    <row r="75" spans="1:9" s="81" customFormat="1" ht="12.75" x14ac:dyDescent="0.2">
      <c r="A75" s="71" t="s">
        <v>348</v>
      </c>
      <c r="B75" s="69" t="s">
        <v>98</v>
      </c>
      <c r="C75" s="61">
        <v>1.75</v>
      </c>
      <c r="D75" s="23"/>
      <c r="E75" s="25">
        <f t="shared" si="23"/>
        <v>0</v>
      </c>
      <c r="F75" s="25">
        <f t="shared" si="24"/>
        <v>0</v>
      </c>
      <c r="G75" s="27">
        <f t="shared" si="19"/>
        <v>0</v>
      </c>
      <c r="H75" s="80"/>
    </row>
    <row r="76" spans="1:9" s="44" customFormat="1" ht="12.75" hidden="1" x14ac:dyDescent="0.2">
      <c r="A76" s="71" t="s">
        <v>340</v>
      </c>
      <c r="B76" s="69" t="s">
        <v>99</v>
      </c>
      <c r="C76" s="61">
        <v>2</v>
      </c>
      <c r="D76" s="23"/>
      <c r="E76" s="25">
        <f t="shared" si="23"/>
        <v>0</v>
      </c>
      <c r="F76" s="25">
        <f t="shared" si="24"/>
        <v>0</v>
      </c>
      <c r="G76" s="26">
        <f t="shared" si="19"/>
        <v>0</v>
      </c>
      <c r="H76" s="80"/>
      <c r="I76" s="81"/>
    </row>
    <row r="77" spans="1:9" s="44" customFormat="1" ht="12.75" x14ac:dyDescent="0.2">
      <c r="A77" s="71" t="s">
        <v>100</v>
      </c>
      <c r="B77" s="69" t="s">
        <v>101</v>
      </c>
      <c r="C77" s="61">
        <v>1.3</v>
      </c>
      <c r="D77" s="23"/>
      <c r="E77" s="25">
        <f t="shared" si="23"/>
        <v>0</v>
      </c>
      <c r="F77" s="25">
        <f t="shared" si="24"/>
        <v>0</v>
      </c>
      <c r="G77" s="26">
        <f t="shared" si="19"/>
        <v>0</v>
      </c>
      <c r="H77" s="80"/>
      <c r="I77" s="81"/>
    </row>
    <row r="78" spans="1:9" s="81" customFormat="1" ht="12.75" x14ac:dyDescent="0.2">
      <c r="A78" s="71" t="s">
        <v>102</v>
      </c>
      <c r="B78" s="69" t="s">
        <v>103</v>
      </c>
      <c r="C78" s="61">
        <v>1.5</v>
      </c>
      <c r="D78" s="23"/>
      <c r="E78" s="25">
        <f t="shared" si="23"/>
        <v>0</v>
      </c>
      <c r="F78" s="25">
        <f t="shared" si="24"/>
        <v>0</v>
      </c>
      <c r="G78" s="26">
        <f t="shared" si="19"/>
        <v>0</v>
      </c>
      <c r="H78" s="80"/>
    </row>
    <row r="79" spans="1:9" s="81" customFormat="1" ht="12.75" x14ac:dyDescent="0.2">
      <c r="A79" s="71" t="s">
        <v>104</v>
      </c>
      <c r="B79" s="69" t="s">
        <v>105</v>
      </c>
      <c r="C79" s="61">
        <v>1.75</v>
      </c>
      <c r="D79" s="23"/>
      <c r="E79" s="25">
        <f t="shared" si="23"/>
        <v>0</v>
      </c>
      <c r="F79" s="25">
        <f t="shared" si="24"/>
        <v>0</v>
      </c>
      <c r="G79" s="26">
        <f t="shared" si="19"/>
        <v>0</v>
      </c>
      <c r="H79" s="80"/>
    </row>
    <row r="80" spans="1:9" s="81" customFormat="1" ht="12.75" hidden="1" x14ac:dyDescent="0.2">
      <c r="A80" s="83" t="s">
        <v>398</v>
      </c>
      <c r="B80" s="60" t="s">
        <v>369</v>
      </c>
      <c r="C80" s="61">
        <v>1.5</v>
      </c>
      <c r="D80" s="23"/>
      <c r="E80" s="25">
        <f t="shared" si="23"/>
        <v>0</v>
      </c>
      <c r="F80" s="25">
        <f t="shared" si="24"/>
        <v>0</v>
      </c>
      <c r="G80" s="26">
        <f t="shared" si="19"/>
        <v>0</v>
      </c>
      <c r="H80" s="80"/>
    </row>
    <row r="81" spans="1:8" s="81" customFormat="1" ht="12.75" hidden="1" x14ac:dyDescent="0.2">
      <c r="A81" s="83" t="s">
        <v>397</v>
      </c>
      <c r="B81" s="60" t="s">
        <v>370</v>
      </c>
      <c r="C81" s="61">
        <v>2</v>
      </c>
      <c r="D81" s="23"/>
      <c r="E81" s="24">
        <f t="shared" si="23"/>
        <v>0</v>
      </c>
      <c r="F81" s="25">
        <f t="shared" si="24"/>
        <v>0</v>
      </c>
      <c r="G81" s="26">
        <f t="shared" si="19"/>
        <v>0</v>
      </c>
      <c r="H81" s="80"/>
    </row>
    <row r="82" spans="1:8" s="81" customFormat="1" ht="12.75" hidden="1" x14ac:dyDescent="0.2">
      <c r="A82" s="71" t="s">
        <v>106</v>
      </c>
      <c r="B82" s="69" t="s">
        <v>107</v>
      </c>
      <c r="C82" s="61">
        <v>2</v>
      </c>
      <c r="D82" s="23"/>
      <c r="E82" s="24">
        <f t="shared" si="23"/>
        <v>0</v>
      </c>
      <c r="F82" s="25">
        <f t="shared" si="24"/>
        <v>0</v>
      </c>
      <c r="G82" s="26">
        <f t="shared" si="19"/>
        <v>0</v>
      </c>
      <c r="H82" s="80"/>
    </row>
    <row r="83" spans="1:8" s="81" customFormat="1" ht="12.75" hidden="1" x14ac:dyDescent="0.2">
      <c r="A83" s="71" t="s">
        <v>437</v>
      </c>
      <c r="B83" s="69" t="s">
        <v>438</v>
      </c>
      <c r="C83" s="61">
        <v>2</v>
      </c>
      <c r="D83" s="23"/>
      <c r="E83" s="24">
        <f t="shared" si="23"/>
        <v>0</v>
      </c>
      <c r="F83" s="25">
        <f t="shared" si="24"/>
        <v>0</v>
      </c>
      <c r="G83" s="26">
        <f t="shared" si="19"/>
        <v>0</v>
      </c>
      <c r="H83" s="80"/>
    </row>
    <row r="84" spans="1:8" s="81" customFormat="1" ht="12.75" x14ac:dyDescent="0.2">
      <c r="A84" s="71" t="s">
        <v>108</v>
      </c>
      <c r="B84" s="69" t="s">
        <v>109</v>
      </c>
      <c r="C84" s="61">
        <v>1.65</v>
      </c>
      <c r="D84" s="23"/>
      <c r="E84" s="24">
        <f t="shared" si="23"/>
        <v>0</v>
      </c>
      <c r="F84" s="25">
        <f t="shared" si="24"/>
        <v>0</v>
      </c>
      <c r="G84" s="26">
        <f t="shared" si="19"/>
        <v>0</v>
      </c>
      <c r="H84" s="80"/>
    </row>
    <row r="85" spans="1:8" s="81" customFormat="1" ht="12.75" x14ac:dyDescent="0.2">
      <c r="A85" s="71" t="s">
        <v>110</v>
      </c>
      <c r="B85" s="69" t="s">
        <v>111</v>
      </c>
      <c r="C85" s="61">
        <v>1.75</v>
      </c>
      <c r="D85" s="23"/>
      <c r="E85" s="24">
        <f t="shared" si="23"/>
        <v>0</v>
      </c>
      <c r="F85" s="25">
        <f t="shared" si="24"/>
        <v>0</v>
      </c>
      <c r="G85" s="26">
        <f t="shared" si="19"/>
        <v>0</v>
      </c>
      <c r="H85" s="80"/>
    </row>
    <row r="86" spans="1:8" s="81" customFormat="1" ht="12.75" x14ac:dyDescent="0.2">
      <c r="A86" s="71" t="s">
        <v>112</v>
      </c>
      <c r="B86" s="69" t="s">
        <v>113</v>
      </c>
      <c r="C86" s="61">
        <v>1.5</v>
      </c>
      <c r="D86" s="23"/>
      <c r="E86" s="24">
        <f t="shared" si="23"/>
        <v>0</v>
      </c>
      <c r="F86" s="25">
        <f t="shared" si="24"/>
        <v>0</v>
      </c>
      <c r="G86" s="26">
        <f t="shared" si="19"/>
        <v>0</v>
      </c>
      <c r="H86" s="80"/>
    </row>
    <row r="87" spans="1:8" s="81" customFormat="1" ht="12.75" x14ac:dyDescent="0.2">
      <c r="A87" s="82" t="s">
        <v>114</v>
      </c>
      <c r="B87" s="69" t="s">
        <v>115</v>
      </c>
      <c r="C87" s="61">
        <v>1.5</v>
      </c>
      <c r="D87" s="23"/>
      <c r="E87" s="24">
        <f t="shared" si="23"/>
        <v>0</v>
      </c>
      <c r="F87" s="25">
        <f t="shared" si="24"/>
        <v>0</v>
      </c>
      <c r="G87" s="26">
        <f t="shared" si="19"/>
        <v>0</v>
      </c>
      <c r="H87" s="80"/>
    </row>
    <row r="88" spans="1:8" s="81" customFormat="1" ht="12.75" x14ac:dyDescent="0.2">
      <c r="A88" s="72" t="s">
        <v>116</v>
      </c>
      <c r="B88" s="73" t="s">
        <v>117</v>
      </c>
      <c r="C88" s="70">
        <v>1.5</v>
      </c>
      <c r="D88" s="23"/>
      <c r="E88" s="24">
        <f t="shared" si="23"/>
        <v>0</v>
      </c>
      <c r="F88" s="25">
        <f t="shared" si="24"/>
        <v>0</v>
      </c>
      <c r="G88" s="26">
        <f t="shared" si="19"/>
        <v>0</v>
      </c>
      <c r="H88" s="80"/>
    </row>
    <row r="89" spans="1:8" s="81" customFormat="1" ht="12.75" x14ac:dyDescent="0.2">
      <c r="A89" s="71" t="s">
        <v>118</v>
      </c>
      <c r="B89" s="69" t="s">
        <v>119</v>
      </c>
      <c r="C89" s="70">
        <v>1.5</v>
      </c>
      <c r="D89" s="23"/>
      <c r="E89" s="24">
        <f t="shared" si="23"/>
        <v>0</v>
      </c>
      <c r="F89" s="25">
        <f t="shared" si="24"/>
        <v>0</v>
      </c>
      <c r="G89" s="26">
        <f t="shared" si="19"/>
        <v>0</v>
      </c>
      <c r="H89" s="80"/>
    </row>
    <row r="90" spans="1:8" s="81" customFormat="1" ht="12.75" x14ac:dyDescent="0.2">
      <c r="A90" s="71" t="s">
        <v>211</v>
      </c>
      <c r="B90" s="69" t="s">
        <v>212</v>
      </c>
      <c r="C90" s="70">
        <v>1.6</v>
      </c>
      <c r="D90" s="23"/>
      <c r="E90" s="24">
        <f t="shared" si="23"/>
        <v>0</v>
      </c>
      <c r="F90" s="25">
        <f t="shared" si="24"/>
        <v>0</v>
      </c>
      <c r="G90" s="26">
        <f t="shared" si="19"/>
        <v>0</v>
      </c>
      <c r="H90" s="80"/>
    </row>
    <row r="91" spans="1:8" s="81" customFormat="1" ht="12.75" x14ac:dyDescent="0.2">
      <c r="A91" s="71" t="s">
        <v>120</v>
      </c>
      <c r="B91" s="69" t="s">
        <v>121</v>
      </c>
      <c r="C91" s="70">
        <v>1.5</v>
      </c>
      <c r="D91" s="23"/>
      <c r="E91" s="24">
        <f t="shared" si="23"/>
        <v>0</v>
      </c>
      <c r="F91" s="25">
        <f t="shared" si="24"/>
        <v>0</v>
      </c>
      <c r="G91" s="26">
        <f t="shared" si="19"/>
        <v>0</v>
      </c>
      <c r="H91" s="80"/>
    </row>
    <row r="92" spans="1:8" s="81" customFormat="1" ht="12.75" hidden="1" x14ac:dyDescent="0.2">
      <c r="A92" s="71" t="s">
        <v>439</v>
      </c>
      <c r="B92" s="69" t="s">
        <v>440</v>
      </c>
      <c r="C92" s="70">
        <v>3.5</v>
      </c>
      <c r="D92" s="23"/>
      <c r="E92" s="24">
        <f t="shared" si="23"/>
        <v>0</v>
      </c>
      <c r="F92" s="25">
        <f t="shared" si="24"/>
        <v>0</v>
      </c>
      <c r="G92" s="26">
        <f t="shared" si="19"/>
        <v>0</v>
      </c>
      <c r="H92" s="80"/>
    </row>
    <row r="93" spans="1:8" s="81" customFormat="1" ht="12.75" x14ac:dyDescent="0.2">
      <c r="A93" s="71" t="s">
        <v>122</v>
      </c>
      <c r="B93" s="69" t="s">
        <v>123</v>
      </c>
      <c r="C93" s="70">
        <v>1.5</v>
      </c>
      <c r="D93" s="23"/>
      <c r="E93" s="24">
        <f t="shared" si="23"/>
        <v>0</v>
      </c>
      <c r="F93" s="25">
        <f t="shared" si="24"/>
        <v>0</v>
      </c>
      <c r="G93" s="26">
        <f t="shared" si="19"/>
        <v>0</v>
      </c>
      <c r="H93" s="80"/>
    </row>
    <row r="94" spans="1:8" s="81" customFormat="1" ht="12.75" hidden="1" x14ac:dyDescent="0.2">
      <c r="A94" s="71" t="s">
        <v>441</v>
      </c>
      <c r="B94" s="69" t="s">
        <v>442</v>
      </c>
      <c r="C94" s="70">
        <v>4</v>
      </c>
      <c r="D94" s="23"/>
      <c r="E94" s="24">
        <f t="shared" si="23"/>
        <v>0</v>
      </c>
      <c r="F94" s="25">
        <f t="shared" si="24"/>
        <v>0</v>
      </c>
      <c r="G94" s="26">
        <f t="shared" si="19"/>
        <v>0</v>
      </c>
      <c r="H94" s="80"/>
    </row>
    <row r="95" spans="1:8" s="81" customFormat="1" ht="12.75" x14ac:dyDescent="0.2">
      <c r="A95" s="71" t="s">
        <v>124</v>
      </c>
      <c r="B95" s="69" t="s">
        <v>125</v>
      </c>
      <c r="C95" s="70">
        <v>1.75</v>
      </c>
      <c r="D95" s="23"/>
      <c r="E95" s="24">
        <f t="shared" si="23"/>
        <v>0</v>
      </c>
      <c r="F95" s="25">
        <f t="shared" si="24"/>
        <v>0</v>
      </c>
      <c r="G95" s="26">
        <f t="shared" si="19"/>
        <v>0</v>
      </c>
      <c r="H95" s="80"/>
    </row>
    <row r="96" spans="1:8" s="81" customFormat="1" ht="12.75" x14ac:dyDescent="0.2">
      <c r="A96" s="71" t="s">
        <v>126</v>
      </c>
      <c r="B96" s="69" t="s">
        <v>127</v>
      </c>
      <c r="C96" s="70">
        <v>1.5</v>
      </c>
      <c r="D96" s="23"/>
      <c r="E96" s="24">
        <f t="shared" si="23"/>
        <v>0</v>
      </c>
      <c r="F96" s="25">
        <f t="shared" si="24"/>
        <v>0</v>
      </c>
      <c r="G96" s="26">
        <f t="shared" si="19"/>
        <v>0</v>
      </c>
      <c r="H96" s="80"/>
    </row>
    <row r="97" spans="1:9" s="81" customFormat="1" ht="12.75" x14ac:dyDescent="0.2">
      <c r="A97" s="71" t="s">
        <v>128</v>
      </c>
      <c r="B97" s="84" t="s">
        <v>129</v>
      </c>
      <c r="C97" s="70">
        <v>1.6</v>
      </c>
      <c r="D97" s="23"/>
      <c r="E97" s="24">
        <f t="shared" si="23"/>
        <v>0</v>
      </c>
      <c r="F97" s="25">
        <f t="shared" si="24"/>
        <v>0</v>
      </c>
      <c r="G97" s="26">
        <f t="shared" si="19"/>
        <v>0</v>
      </c>
      <c r="H97" s="80"/>
    </row>
    <row r="98" spans="1:9" s="81" customFormat="1" ht="12.75" hidden="1" x14ac:dyDescent="0.2">
      <c r="A98" s="71" t="s">
        <v>443</v>
      </c>
      <c r="B98" s="84" t="s">
        <v>444</v>
      </c>
      <c r="C98" s="70">
        <v>2.5</v>
      </c>
      <c r="D98" s="23"/>
      <c r="E98" s="24">
        <f t="shared" si="23"/>
        <v>0</v>
      </c>
      <c r="F98" s="25">
        <f t="shared" si="24"/>
        <v>0</v>
      </c>
      <c r="G98" s="26">
        <f t="shared" si="19"/>
        <v>0</v>
      </c>
      <c r="H98" s="80"/>
    </row>
    <row r="99" spans="1:9" s="81" customFormat="1" ht="12.75" x14ac:dyDescent="0.2">
      <c r="A99" s="71" t="s">
        <v>130</v>
      </c>
      <c r="B99" s="84" t="s">
        <v>131</v>
      </c>
      <c r="C99" s="70">
        <v>1.6</v>
      </c>
      <c r="D99" s="23"/>
      <c r="E99" s="24">
        <f t="shared" si="23"/>
        <v>0</v>
      </c>
      <c r="F99" s="25">
        <f t="shared" si="24"/>
        <v>0</v>
      </c>
      <c r="G99" s="26">
        <f t="shared" si="19"/>
        <v>0</v>
      </c>
      <c r="H99" s="80"/>
    </row>
    <row r="100" spans="1:9" s="81" customFormat="1" ht="12.75" x14ac:dyDescent="0.2">
      <c r="A100" s="71" t="s">
        <v>132</v>
      </c>
      <c r="B100" s="69" t="s">
        <v>133</v>
      </c>
      <c r="C100" s="70">
        <v>1.5</v>
      </c>
      <c r="D100" s="23"/>
      <c r="E100" s="24">
        <f t="shared" si="23"/>
        <v>0</v>
      </c>
      <c r="F100" s="25">
        <f t="shared" si="24"/>
        <v>0</v>
      </c>
      <c r="G100" s="26">
        <f t="shared" si="19"/>
        <v>0</v>
      </c>
      <c r="H100" s="80"/>
    </row>
    <row r="101" spans="1:9" s="81" customFormat="1" ht="12.75" x14ac:dyDescent="0.2">
      <c r="A101" s="71" t="s">
        <v>349</v>
      </c>
      <c r="B101" s="69" t="s">
        <v>134</v>
      </c>
      <c r="C101" s="70">
        <v>2</v>
      </c>
      <c r="D101" s="23"/>
      <c r="E101" s="24">
        <f t="shared" si="23"/>
        <v>0</v>
      </c>
      <c r="F101" s="25">
        <f t="shared" si="24"/>
        <v>0</v>
      </c>
      <c r="G101" s="26">
        <f t="shared" si="19"/>
        <v>0</v>
      </c>
      <c r="H101" s="80"/>
    </row>
    <row r="102" spans="1:9" s="81" customFormat="1" ht="12.75" hidden="1" x14ac:dyDescent="0.2">
      <c r="A102" s="71" t="s">
        <v>445</v>
      </c>
      <c r="B102" s="69" t="s">
        <v>446</v>
      </c>
      <c r="C102" s="70">
        <v>2</v>
      </c>
      <c r="D102" s="23"/>
      <c r="E102" s="24">
        <f t="shared" si="23"/>
        <v>0</v>
      </c>
      <c r="F102" s="25">
        <f t="shared" si="24"/>
        <v>0</v>
      </c>
      <c r="G102" s="26">
        <f t="shared" si="19"/>
        <v>0</v>
      </c>
      <c r="H102" s="80"/>
    </row>
    <row r="103" spans="1:9" s="81" customFormat="1" ht="12.75" hidden="1" x14ac:dyDescent="0.2">
      <c r="A103" s="71" t="s">
        <v>447</v>
      </c>
      <c r="B103" s="69" t="s">
        <v>448</v>
      </c>
      <c r="C103" s="70">
        <v>2.5</v>
      </c>
      <c r="D103" s="23"/>
      <c r="E103" s="24">
        <f t="shared" si="23"/>
        <v>0</v>
      </c>
      <c r="F103" s="25">
        <f t="shared" si="24"/>
        <v>0</v>
      </c>
      <c r="G103" s="26">
        <f t="shared" si="19"/>
        <v>0</v>
      </c>
      <c r="H103" s="80"/>
    </row>
    <row r="104" spans="1:9" s="81" customFormat="1" ht="12.75" hidden="1" x14ac:dyDescent="0.2">
      <c r="A104" s="71" t="s">
        <v>449</v>
      </c>
      <c r="B104" s="69" t="s">
        <v>450</v>
      </c>
      <c r="C104" s="70">
        <v>2.5</v>
      </c>
      <c r="D104" s="23"/>
      <c r="E104" s="24">
        <f t="shared" si="23"/>
        <v>0</v>
      </c>
      <c r="F104" s="25">
        <f t="shared" si="24"/>
        <v>0</v>
      </c>
      <c r="G104" s="26">
        <f t="shared" si="19"/>
        <v>0</v>
      </c>
      <c r="H104" s="80"/>
    </row>
    <row r="105" spans="1:9" s="81" customFormat="1" ht="12.75" x14ac:dyDescent="0.2">
      <c r="A105" s="83" t="s">
        <v>399</v>
      </c>
      <c r="B105" s="60" t="s">
        <v>371</v>
      </c>
      <c r="C105" s="61">
        <v>2</v>
      </c>
      <c r="D105" s="23"/>
      <c r="E105" s="24">
        <f t="shared" si="23"/>
        <v>0</v>
      </c>
      <c r="F105" s="25">
        <f t="shared" si="24"/>
        <v>0</v>
      </c>
      <c r="G105" s="26">
        <f t="shared" si="19"/>
        <v>0</v>
      </c>
      <c r="H105" s="53"/>
      <c r="I105" s="44"/>
    </row>
    <row r="106" spans="1:9" s="81" customFormat="1" ht="12.75" hidden="1" x14ac:dyDescent="0.2">
      <c r="A106" s="71" t="s">
        <v>135</v>
      </c>
      <c r="B106" s="69" t="s">
        <v>136</v>
      </c>
      <c r="C106" s="61">
        <v>1.65</v>
      </c>
      <c r="D106" s="23"/>
      <c r="E106" s="24">
        <f t="shared" si="23"/>
        <v>0</v>
      </c>
      <c r="F106" s="25">
        <f t="shared" si="24"/>
        <v>0</v>
      </c>
      <c r="G106" s="26">
        <f t="shared" si="19"/>
        <v>0</v>
      </c>
      <c r="H106" s="80"/>
    </row>
    <row r="107" spans="1:9" s="44" customFormat="1" ht="12.75" x14ac:dyDescent="0.2">
      <c r="A107" s="71" t="s">
        <v>137</v>
      </c>
      <c r="B107" s="69" t="s">
        <v>138</v>
      </c>
      <c r="C107" s="61">
        <v>2</v>
      </c>
      <c r="D107" s="23"/>
      <c r="E107" s="24">
        <f t="shared" si="23"/>
        <v>0</v>
      </c>
      <c r="F107" s="25">
        <f t="shared" si="24"/>
        <v>0</v>
      </c>
      <c r="G107" s="26">
        <f t="shared" si="19"/>
        <v>0</v>
      </c>
      <c r="H107" s="80"/>
      <c r="I107" s="81"/>
    </row>
    <row r="108" spans="1:9" s="81" customFormat="1" ht="12.75" x14ac:dyDescent="0.2">
      <c r="A108" s="71" t="s">
        <v>139</v>
      </c>
      <c r="B108" s="69" t="s">
        <v>140</v>
      </c>
      <c r="C108" s="61">
        <v>1.5</v>
      </c>
      <c r="D108" s="23"/>
      <c r="E108" s="24">
        <f t="shared" si="23"/>
        <v>0</v>
      </c>
      <c r="F108" s="25">
        <f t="shared" si="24"/>
        <v>0</v>
      </c>
      <c r="G108" s="26">
        <f t="shared" si="19"/>
        <v>0</v>
      </c>
      <c r="H108" s="80"/>
    </row>
    <row r="109" spans="1:9" s="81" customFormat="1" ht="12.75" hidden="1" x14ac:dyDescent="0.2">
      <c r="A109" s="85" t="s">
        <v>341</v>
      </c>
      <c r="B109" s="53" t="s">
        <v>7</v>
      </c>
      <c r="C109" s="61">
        <v>2</v>
      </c>
      <c r="D109" s="23"/>
      <c r="E109" s="24">
        <f t="shared" si="23"/>
        <v>0</v>
      </c>
      <c r="F109" s="25">
        <f t="shared" si="24"/>
        <v>0</v>
      </c>
      <c r="G109" s="26">
        <f t="shared" si="19"/>
        <v>0</v>
      </c>
      <c r="H109" s="80"/>
    </row>
    <row r="110" spans="1:9" s="81" customFormat="1" ht="12.75" x14ac:dyDescent="0.2">
      <c r="A110" s="83" t="s">
        <v>378</v>
      </c>
      <c r="B110" s="60" t="s">
        <v>372</v>
      </c>
      <c r="C110" s="61">
        <v>1.5</v>
      </c>
      <c r="D110" s="23"/>
      <c r="E110" s="24">
        <f t="shared" si="23"/>
        <v>0</v>
      </c>
      <c r="F110" s="25">
        <f t="shared" si="24"/>
        <v>0</v>
      </c>
      <c r="G110" s="26">
        <f t="shared" si="19"/>
        <v>0</v>
      </c>
      <c r="H110" s="80"/>
    </row>
    <row r="111" spans="1:9" s="81" customFormat="1" ht="12.75" x14ac:dyDescent="0.2">
      <c r="A111" s="83" t="s">
        <v>379</v>
      </c>
      <c r="B111" s="60" t="s">
        <v>373</v>
      </c>
      <c r="C111" s="61">
        <v>1.5</v>
      </c>
      <c r="D111" s="23"/>
      <c r="E111" s="25">
        <f t="shared" ref="E111:E121" si="26">ROUNDDOWN(D111/32, 0)*32</f>
        <v>0</v>
      </c>
      <c r="F111" s="25">
        <f t="shared" ref="F111:F121" si="27">IF(D111&lt;4,ROUNDUP(D111/4,0)*4,ROUNDUP(D111/4,0)*4)-IF(D111&gt;=32,ROUNDDOWN(D111/32,0)*32)</f>
        <v>0</v>
      </c>
      <c r="G111" s="26">
        <f t="shared" ref="G111" si="28">(E111*C111)+(F111*2.5)</f>
        <v>0</v>
      </c>
      <c r="H111" s="80"/>
    </row>
    <row r="112" spans="1:9" s="81" customFormat="1" ht="12.75" x14ac:dyDescent="0.2">
      <c r="A112" s="71" t="s">
        <v>141</v>
      </c>
      <c r="B112" s="69" t="s">
        <v>142</v>
      </c>
      <c r="C112" s="61">
        <v>1.5</v>
      </c>
      <c r="D112" s="23"/>
      <c r="E112" s="25">
        <f t="shared" si="26"/>
        <v>0</v>
      </c>
      <c r="F112" s="25">
        <f t="shared" si="27"/>
        <v>0</v>
      </c>
      <c r="G112" s="26">
        <f t="shared" si="19"/>
        <v>0</v>
      </c>
      <c r="H112" s="80"/>
    </row>
    <row r="113" spans="1:8" s="81" customFormat="1" ht="12.75" x14ac:dyDescent="0.2">
      <c r="A113" s="71" t="s">
        <v>143</v>
      </c>
      <c r="B113" s="69" t="s">
        <v>144</v>
      </c>
      <c r="C113" s="61">
        <v>1.3</v>
      </c>
      <c r="D113" s="23"/>
      <c r="E113" s="25">
        <f t="shared" si="26"/>
        <v>0</v>
      </c>
      <c r="F113" s="25">
        <f t="shared" si="27"/>
        <v>0</v>
      </c>
      <c r="G113" s="26">
        <f t="shared" si="19"/>
        <v>0</v>
      </c>
      <c r="H113" s="80"/>
    </row>
    <row r="114" spans="1:8" s="81" customFormat="1" ht="12.75" x14ac:dyDescent="0.2">
      <c r="A114" s="71" t="s">
        <v>145</v>
      </c>
      <c r="B114" s="69" t="s">
        <v>146</v>
      </c>
      <c r="C114" s="61">
        <v>1.5</v>
      </c>
      <c r="D114" s="23"/>
      <c r="E114" s="25">
        <f t="shared" si="26"/>
        <v>0</v>
      </c>
      <c r="F114" s="25">
        <f t="shared" si="27"/>
        <v>0</v>
      </c>
      <c r="G114" s="26">
        <f t="shared" si="19"/>
        <v>0</v>
      </c>
      <c r="H114" s="80"/>
    </row>
    <row r="115" spans="1:8" s="81" customFormat="1" ht="12.75" x14ac:dyDescent="0.2">
      <c r="A115" s="71" t="s">
        <v>147</v>
      </c>
      <c r="B115" s="69" t="s">
        <v>148</v>
      </c>
      <c r="C115" s="61">
        <v>1.3</v>
      </c>
      <c r="D115" s="23"/>
      <c r="E115" s="25">
        <f t="shared" si="26"/>
        <v>0</v>
      </c>
      <c r="F115" s="25">
        <f t="shared" si="27"/>
        <v>0</v>
      </c>
      <c r="G115" s="26">
        <f t="shared" si="19"/>
        <v>0</v>
      </c>
      <c r="H115" s="80"/>
    </row>
    <row r="116" spans="1:8" s="81" customFormat="1" ht="12.75" x14ac:dyDescent="0.2">
      <c r="A116" s="71" t="s">
        <v>149</v>
      </c>
      <c r="B116" s="69" t="s">
        <v>150</v>
      </c>
      <c r="C116" s="61">
        <v>1.5</v>
      </c>
      <c r="D116" s="23"/>
      <c r="E116" s="25">
        <f t="shared" si="26"/>
        <v>0</v>
      </c>
      <c r="F116" s="25">
        <f t="shared" si="27"/>
        <v>0</v>
      </c>
      <c r="G116" s="26">
        <f t="shared" ref="G116:G146" si="29">(E116*C116)+(F116*2.5)</f>
        <v>0</v>
      </c>
      <c r="H116" s="80"/>
    </row>
    <row r="117" spans="1:8" s="81" customFormat="1" ht="12.75" x14ac:dyDescent="0.2">
      <c r="A117" s="71" t="s">
        <v>151</v>
      </c>
      <c r="B117" s="69" t="s">
        <v>152</v>
      </c>
      <c r="C117" s="61">
        <v>1.5</v>
      </c>
      <c r="D117" s="23"/>
      <c r="E117" s="25">
        <f t="shared" si="26"/>
        <v>0</v>
      </c>
      <c r="F117" s="25">
        <f t="shared" si="27"/>
        <v>0</v>
      </c>
      <c r="G117" s="26">
        <f t="shared" si="29"/>
        <v>0</v>
      </c>
      <c r="H117" s="80"/>
    </row>
    <row r="118" spans="1:8" s="81" customFormat="1" ht="12.75" x14ac:dyDescent="0.2">
      <c r="A118" s="71" t="s">
        <v>153</v>
      </c>
      <c r="B118" s="69" t="s">
        <v>154</v>
      </c>
      <c r="C118" s="61">
        <v>1.5</v>
      </c>
      <c r="D118" s="23"/>
      <c r="E118" s="25">
        <f t="shared" si="26"/>
        <v>0</v>
      </c>
      <c r="F118" s="25">
        <f t="shared" si="27"/>
        <v>0</v>
      </c>
      <c r="G118" s="26">
        <f t="shared" si="29"/>
        <v>0</v>
      </c>
      <c r="H118" s="80"/>
    </row>
    <row r="119" spans="1:8" s="81" customFormat="1" ht="12.75" x14ac:dyDescent="0.2">
      <c r="A119" s="71" t="s">
        <v>350</v>
      </c>
      <c r="B119" s="69" t="s">
        <v>155</v>
      </c>
      <c r="C119" s="61">
        <v>1.75</v>
      </c>
      <c r="D119" s="23"/>
      <c r="E119" s="25">
        <f t="shared" si="26"/>
        <v>0</v>
      </c>
      <c r="F119" s="25">
        <f t="shared" si="27"/>
        <v>0</v>
      </c>
      <c r="G119" s="26">
        <f t="shared" si="29"/>
        <v>0</v>
      </c>
      <c r="H119" s="80"/>
    </row>
    <row r="120" spans="1:8" s="81" customFormat="1" ht="12.75" hidden="1" x14ac:dyDescent="0.2">
      <c r="A120" s="71" t="s">
        <v>156</v>
      </c>
      <c r="B120" s="69" t="s">
        <v>157</v>
      </c>
      <c r="C120" s="61">
        <v>2</v>
      </c>
      <c r="D120" s="23"/>
      <c r="E120" s="25">
        <f t="shared" si="26"/>
        <v>0</v>
      </c>
      <c r="F120" s="25">
        <f t="shared" si="27"/>
        <v>0</v>
      </c>
      <c r="G120" s="26">
        <f t="shared" si="29"/>
        <v>0</v>
      </c>
      <c r="H120" s="80"/>
    </row>
    <row r="121" spans="1:8" s="81" customFormat="1" ht="15.6" customHeight="1" x14ac:dyDescent="0.2">
      <c r="A121" s="71" t="s">
        <v>158</v>
      </c>
      <c r="B121" s="69" t="s">
        <v>159</v>
      </c>
      <c r="C121" s="61">
        <v>1.75</v>
      </c>
      <c r="D121" s="23"/>
      <c r="E121" s="25">
        <f t="shared" si="26"/>
        <v>0</v>
      </c>
      <c r="F121" s="25">
        <f t="shared" si="27"/>
        <v>0</v>
      </c>
      <c r="G121" s="26">
        <f t="shared" si="29"/>
        <v>0</v>
      </c>
      <c r="H121" s="80"/>
    </row>
    <row r="122" spans="1:8" s="81" customFormat="1" ht="12.75" hidden="1" x14ac:dyDescent="0.2">
      <c r="A122" s="85" t="s">
        <v>342</v>
      </c>
      <c r="B122" s="86" t="s">
        <v>10</v>
      </c>
      <c r="C122" s="61">
        <v>2</v>
      </c>
      <c r="D122" s="23"/>
      <c r="E122" s="25">
        <f t="shared" ref="E122:E132" si="30">ROUNDDOWN(D122/32, 0)*32</f>
        <v>0</v>
      </c>
      <c r="F122" s="25">
        <f t="shared" ref="F122:F132" si="31">IF(D122&lt;4,ROUNDUP(D122/4,0)*4,ROUNDUP(D122/4,0)*4)-IF(D122&gt;=32,ROUNDDOWN(D122/32,0)*32)</f>
        <v>0</v>
      </c>
      <c r="G122" s="26">
        <f t="shared" si="29"/>
        <v>0</v>
      </c>
      <c r="H122" s="80"/>
    </row>
    <row r="123" spans="1:8" s="81" customFormat="1" ht="12.75" hidden="1" x14ac:dyDescent="0.2">
      <c r="A123" s="85" t="s">
        <v>343</v>
      </c>
      <c r="B123" s="86" t="s">
        <v>160</v>
      </c>
      <c r="C123" s="61">
        <v>2</v>
      </c>
      <c r="D123" s="23"/>
      <c r="E123" s="25">
        <f t="shared" si="30"/>
        <v>0</v>
      </c>
      <c r="F123" s="25">
        <f t="shared" si="31"/>
        <v>0</v>
      </c>
      <c r="G123" s="26">
        <f t="shared" si="29"/>
        <v>0</v>
      </c>
      <c r="H123" s="80"/>
    </row>
    <row r="124" spans="1:8" s="81" customFormat="1" ht="12.75" x14ac:dyDescent="0.2">
      <c r="A124" s="71" t="s">
        <v>161</v>
      </c>
      <c r="B124" s="69" t="s">
        <v>162</v>
      </c>
      <c r="C124" s="61">
        <v>2</v>
      </c>
      <c r="D124" s="23"/>
      <c r="E124" s="25">
        <f t="shared" si="30"/>
        <v>0</v>
      </c>
      <c r="F124" s="25">
        <f t="shared" si="31"/>
        <v>0</v>
      </c>
      <c r="G124" s="26">
        <f t="shared" si="29"/>
        <v>0</v>
      </c>
      <c r="H124" s="80"/>
    </row>
    <row r="125" spans="1:8" s="81" customFormat="1" ht="12.75" x14ac:dyDescent="0.2">
      <c r="A125" s="85" t="s">
        <v>351</v>
      </c>
      <c r="B125" s="86" t="s">
        <v>14</v>
      </c>
      <c r="C125" s="61">
        <v>1.6</v>
      </c>
      <c r="D125" s="23"/>
      <c r="E125" s="25">
        <f t="shared" si="30"/>
        <v>0</v>
      </c>
      <c r="F125" s="25">
        <f t="shared" si="31"/>
        <v>0</v>
      </c>
      <c r="G125" s="26">
        <f t="shared" si="29"/>
        <v>0</v>
      </c>
      <c r="H125" s="80"/>
    </row>
    <row r="126" spans="1:8" s="81" customFormat="1" ht="12.75" x14ac:dyDescent="0.2">
      <c r="A126" s="71" t="s">
        <v>163</v>
      </c>
      <c r="B126" s="69" t="s">
        <v>164</v>
      </c>
      <c r="C126" s="61">
        <v>1.6</v>
      </c>
      <c r="D126" s="23"/>
      <c r="E126" s="25">
        <f t="shared" si="30"/>
        <v>0</v>
      </c>
      <c r="F126" s="25">
        <f t="shared" si="31"/>
        <v>0</v>
      </c>
      <c r="G126" s="26">
        <f t="shared" si="29"/>
        <v>0</v>
      </c>
      <c r="H126" s="80"/>
    </row>
    <row r="127" spans="1:8" s="81" customFormat="1" ht="12.75" x14ac:dyDescent="0.2">
      <c r="A127" s="71" t="s">
        <v>412</v>
      </c>
      <c r="B127" s="69" t="s">
        <v>165</v>
      </c>
      <c r="C127" s="61">
        <v>1.5</v>
      </c>
      <c r="D127" s="23"/>
      <c r="E127" s="25">
        <f t="shared" si="30"/>
        <v>0</v>
      </c>
      <c r="F127" s="25">
        <f t="shared" si="31"/>
        <v>0</v>
      </c>
      <c r="G127" s="26">
        <f t="shared" si="29"/>
        <v>0</v>
      </c>
      <c r="H127" s="80"/>
    </row>
    <row r="128" spans="1:8" s="81" customFormat="1" ht="12.75" x14ac:dyDescent="0.2">
      <c r="A128" s="85" t="s">
        <v>352</v>
      </c>
      <c r="B128" s="86" t="s">
        <v>17</v>
      </c>
      <c r="C128" s="61">
        <v>2</v>
      </c>
      <c r="D128" s="23"/>
      <c r="E128" s="25">
        <f t="shared" si="30"/>
        <v>0</v>
      </c>
      <c r="F128" s="25">
        <f t="shared" si="31"/>
        <v>0</v>
      </c>
      <c r="G128" s="26">
        <f t="shared" si="29"/>
        <v>0</v>
      </c>
      <c r="H128" s="80"/>
    </row>
    <row r="129" spans="1:8" s="81" customFormat="1" ht="12.75" x14ac:dyDescent="0.2">
      <c r="A129" s="83" t="s">
        <v>380</v>
      </c>
      <c r="B129" s="60" t="s">
        <v>375</v>
      </c>
      <c r="C129" s="61">
        <v>1.5</v>
      </c>
      <c r="D129" s="23"/>
      <c r="E129" s="25">
        <f t="shared" ref="E129" si="32">ROUNDDOWN(D129/32, 0)*32</f>
        <v>0</v>
      </c>
      <c r="F129" s="25">
        <f t="shared" ref="F129" si="33">IF(D129&lt;4,ROUNDUP(D129/4,0)*4,ROUNDUP(D129/4,0)*4)-IF(D129&gt;=32,ROUNDDOWN(D129/32,0)*32)</f>
        <v>0</v>
      </c>
      <c r="G129" s="26">
        <f t="shared" ref="G129" si="34">(E129*C129)+(F129*2.5)</f>
        <v>0</v>
      </c>
      <c r="H129" s="80"/>
    </row>
    <row r="130" spans="1:8" s="81" customFormat="1" ht="12.75" x14ac:dyDescent="0.2">
      <c r="A130" s="71" t="s">
        <v>166</v>
      </c>
      <c r="B130" s="69" t="s">
        <v>167</v>
      </c>
      <c r="C130" s="61">
        <v>1.5</v>
      </c>
      <c r="D130" s="23"/>
      <c r="E130" s="25">
        <f t="shared" si="30"/>
        <v>0</v>
      </c>
      <c r="F130" s="25">
        <f t="shared" si="31"/>
        <v>0</v>
      </c>
      <c r="G130" s="26">
        <f t="shared" si="29"/>
        <v>0</v>
      </c>
      <c r="H130" s="80"/>
    </row>
    <row r="131" spans="1:8" s="81" customFormat="1" ht="12.75" x14ac:dyDescent="0.2">
      <c r="A131" s="71" t="s">
        <v>168</v>
      </c>
      <c r="B131" s="69" t="s">
        <v>169</v>
      </c>
      <c r="C131" s="61">
        <v>1.5</v>
      </c>
      <c r="D131" s="23"/>
      <c r="E131" s="25">
        <f t="shared" si="30"/>
        <v>0</v>
      </c>
      <c r="F131" s="25">
        <f t="shared" si="31"/>
        <v>0</v>
      </c>
      <c r="G131" s="26">
        <f t="shared" si="29"/>
        <v>0</v>
      </c>
      <c r="H131" s="80"/>
    </row>
    <row r="132" spans="1:8" s="81" customFormat="1" ht="12.75" x14ac:dyDescent="0.2">
      <c r="A132" s="71" t="s">
        <v>170</v>
      </c>
      <c r="B132" s="69" t="s">
        <v>171</v>
      </c>
      <c r="C132" s="61">
        <v>1.5</v>
      </c>
      <c r="D132" s="23"/>
      <c r="E132" s="25">
        <f t="shared" si="30"/>
        <v>0</v>
      </c>
      <c r="F132" s="25">
        <f t="shared" si="31"/>
        <v>0</v>
      </c>
      <c r="G132" s="26">
        <f t="shared" si="29"/>
        <v>0</v>
      </c>
      <c r="H132" s="80"/>
    </row>
    <row r="133" spans="1:8" s="81" customFormat="1" ht="15.6" customHeight="1" x14ac:dyDescent="0.2">
      <c r="A133" s="71" t="s">
        <v>172</v>
      </c>
      <c r="B133" s="69" t="s">
        <v>173</v>
      </c>
      <c r="C133" s="61">
        <v>1.5</v>
      </c>
      <c r="D133" s="23"/>
      <c r="E133" s="25">
        <f t="shared" ref="E133:E134" si="35">ROUNDDOWN(D133/32, 0)*32</f>
        <v>0</v>
      </c>
      <c r="F133" s="25">
        <f t="shared" ref="F133:F134" si="36">IF(D133&lt;4,ROUNDUP(D133/4,0)*4,ROUNDUP(D133/4,0)*4)-IF(D133&gt;=32,ROUNDDOWN(D133/32,0)*32)</f>
        <v>0</v>
      </c>
      <c r="G133" s="26">
        <f t="shared" si="29"/>
        <v>0</v>
      </c>
      <c r="H133" s="80"/>
    </row>
    <row r="134" spans="1:8" s="81" customFormat="1" ht="12.75" hidden="1" x14ac:dyDescent="0.2">
      <c r="A134" s="71" t="s">
        <v>174</v>
      </c>
      <c r="B134" s="69" t="s">
        <v>175</v>
      </c>
      <c r="C134" s="61">
        <v>1.5</v>
      </c>
      <c r="D134" s="23"/>
      <c r="E134" s="25">
        <f t="shared" si="35"/>
        <v>0</v>
      </c>
      <c r="F134" s="25">
        <f t="shared" si="36"/>
        <v>0</v>
      </c>
      <c r="G134" s="26">
        <f t="shared" si="29"/>
        <v>0</v>
      </c>
      <c r="H134" s="80"/>
    </row>
    <row r="135" spans="1:8" s="81" customFormat="1" ht="12.75" hidden="1" x14ac:dyDescent="0.2">
      <c r="A135" s="71" t="s">
        <v>176</v>
      </c>
      <c r="B135" s="69" t="s">
        <v>177</v>
      </c>
      <c r="C135" s="61">
        <v>1.5</v>
      </c>
      <c r="D135" s="23"/>
      <c r="E135" s="25">
        <f t="shared" ref="E135:E146" si="37">ROUNDDOWN(D135/32, 0)*32</f>
        <v>0</v>
      </c>
      <c r="F135" s="25">
        <f t="shared" ref="F135:F146" si="38">IF(D135&lt;4,ROUNDUP(D135/4,0)*4,ROUNDUP(D135/4,0)*4)-IF(D135&gt;=32,ROUNDDOWN(D135/32,0)*32)</f>
        <v>0</v>
      </c>
      <c r="G135" s="26">
        <f t="shared" si="29"/>
        <v>0</v>
      </c>
      <c r="H135" s="80"/>
    </row>
    <row r="136" spans="1:8" s="81" customFormat="1" ht="12.75" x14ac:dyDescent="0.2">
      <c r="A136" s="71" t="s">
        <v>178</v>
      </c>
      <c r="B136" s="69" t="s">
        <v>179</v>
      </c>
      <c r="C136" s="61">
        <v>1.5</v>
      </c>
      <c r="D136" s="23"/>
      <c r="E136" s="24">
        <f t="shared" si="37"/>
        <v>0</v>
      </c>
      <c r="F136" s="25">
        <f t="shared" si="38"/>
        <v>0</v>
      </c>
      <c r="G136" s="26">
        <f t="shared" si="29"/>
        <v>0</v>
      </c>
      <c r="H136" s="80"/>
    </row>
    <row r="137" spans="1:8" s="81" customFormat="1" ht="12.75" x14ac:dyDescent="0.2">
      <c r="A137" s="87" t="s">
        <v>180</v>
      </c>
      <c r="B137" s="88" t="s">
        <v>181</v>
      </c>
      <c r="C137" s="61">
        <v>1.4</v>
      </c>
      <c r="D137" s="23"/>
      <c r="E137" s="24">
        <f t="shared" si="37"/>
        <v>0</v>
      </c>
      <c r="F137" s="25">
        <f t="shared" si="38"/>
        <v>0</v>
      </c>
      <c r="G137" s="26">
        <f t="shared" si="29"/>
        <v>0</v>
      </c>
      <c r="H137" s="80"/>
    </row>
    <row r="138" spans="1:8" s="81" customFormat="1" ht="12.75" hidden="1" x14ac:dyDescent="0.2">
      <c r="A138" s="87" t="s">
        <v>451</v>
      </c>
      <c r="B138" s="88" t="s">
        <v>452</v>
      </c>
      <c r="C138" s="61">
        <v>2.5</v>
      </c>
      <c r="D138" s="23"/>
      <c r="E138" s="24">
        <f t="shared" si="37"/>
        <v>0</v>
      </c>
      <c r="F138" s="25">
        <f t="shared" si="38"/>
        <v>0</v>
      </c>
      <c r="G138" s="26">
        <f t="shared" si="29"/>
        <v>0</v>
      </c>
      <c r="H138" s="80"/>
    </row>
    <row r="139" spans="1:8" s="81" customFormat="1" ht="12.75" hidden="1" x14ac:dyDescent="0.2">
      <c r="A139" s="87" t="s">
        <v>415</v>
      </c>
      <c r="B139" s="88" t="s">
        <v>416</v>
      </c>
      <c r="C139" s="61">
        <v>3.5</v>
      </c>
      <c r="D139" s="23"/>
      <c r="E139" s="24">
        <f t="shared" si="37"/>
        <v>0</v>
      </c>
      <c r="F139" s="25">
        <f t="shared" si="38"/>
        <v>0</v>
      </c>
      <c r="G139" s="26">
        <f t="shared" si="29"/>
        <v>0</v>
      </c>
      <c r="H139" s="80"/>
    </row>
    <row r="140" spans="1:8" s="81" customFormat="1" ht="12.75" hidden="1" x14ac:dyDescent="0.2">
      <c r="A140" s="87" t="s">
        <v>344</v>
      </c>
      <c r="B140" s="88" t="s">
        <v>19</v>
      </c>
      <c r="C140" s="61">
        <v>2.5</v>
      </c>
      <c r="D140" s="23"/>
      <c r="E140" s="24">
        <f t="shared" si="37"/>
        <v>0</v>
      </c>
      <c r="F140" s="25">
        <f t="shared" si="38"/>
        <v>0</v>
      </c>
      <c r="G140" s="26">
        <f t="shared" si="29"/>
        <v>0</v>
      </c>
      <c r="H140" s="80"/>
    </row>
    <row r="141" spans="1:8" s="81" customFormat="1" ht="12.75" x14ac:dyDescent="0.2">
      <c r="A141" s="87" t="s">
        <v>182</v>
      </c>
      <c r="B141" s="88" t="s">
        <v>183</v>
      </c>
      <c r="C141" s="61">
        <v>1.75</v>
      </c>
      <c r="D141" s="23"/>
      <c r="E141" s="24">
        <f t="shared" si="37"/>
        <v>0</v>
      </c>
      <c r="F141" s="25">
        <f t="shared" si="38"/>
        <v>0</v>
      </c>
      <c r="G141" s="26">
        <f t="shared" si="29"/>
        <v>0</v>
      </c>
      <c r="H141" s="80"/>
    </row>
    <row r="142" spans="1:8" s="81" customFormat="1" ht="12.75" x14ac:dyDescent="0.2">
      <c r="A142" s="71" t="s">
        <v>184</v>
      </c>
      <c r="B142" s="69" t="s">
        <v>185</v>
      </c>
      <c r="C142" s="61">
        <v>1.5</v>
      </c>
      <c r="D142" s="23"/>
      <c r="E142" s="25">
        <f t="shared" si="37"/>
        <v>0</v>
      </c>
      <c r="F142" s="25">
        <f t="shared" si="38"/>
        <v>0</v>
      </c>
      <c r="G142" s="26">
        <f t="shared" si="29"/>
        <v>0</v>
      </c>
      <c r="H142" s="80"/>
    </row>
    <row r="143" spans="1:8" s="81" customFormat="1" ht="12.75" x14ac:dyDescent="0.2">
      <c r="A143" s="71" t="s">
        <v>186</v>
      </c>
      <c r="B143" s="69" t="s">
        <v>187</v>
      </c>
      <c r="C143" s="61">
        <v>1.4</v>
      </c>
      <c r="D143" s="23"/>
      <c r="E143" s="25">
        <f t="shared" si="37"/>
        <v>0</v>
      </c>
      <c r="F143" s="25">
        <f t="shared" si="38"/>
        <v>0</v>
      </c>
      <c r="G143" s="26">
        <f t="shared" si="29"/>
        <v>0</v>
      </c>
      <c r="H143" s="80"/>
    </row>
    <row r="144" spans="1:8" s="81" customFormat="1" ht="12.75" x14ac:dyDescent="0.2">
      <c r="A144" s="71" t="s">
        <v>188</v>
      </c>
      <c r="B144" s="69" t="s">
        <v>189</v>
      </c>
      <c r="C144" s="61">
        <v>1.5</v>
      </c>
      <c r="D144" s="23"/>
      <c r="E144" s="25">
        <f t="shared" si="37"/>
        <v>0</v>
      </c>
      <c r="F144" s="25">
        <f t="shared" si="38"/>
        <v>0</v>
      </c>
      <c r="G144" s="26">
        <f t="shared" si="29"/>
        <v>0</v>
      </c>
      <c r="H144" s="80"/>
    </row>
    <row r="145" spans="1:8" s="81" customFormat="1" ht="12.75" x14ac:dyDescent="0.2">
      <c r="A145" s="71" t="s">
        <v>190</v>
      </c>
      <c r="B145" s="69" t="s">
        <v>191</v>
      </c>
      <c r="C145" s="61">
        <v>1.6</v>
      </c>
      <c r="D145" s="23"/>
      <c r="E145" s="25">
        <f t="shared" si="37"/>
        <v>0</v>
      </c>
      <c r="F145" s="25">
        <f t="shared" si="38"/>
        <v>0</v>
      </c>
      <c r="G145" s="26">
        <f t="shared" si="29"/>
        <v>0</v>
      </c>
      <c r="H145" s="80"/>
    </row>
    <row r="146" spans="1:8" s="81" customFormat="1" ht="12.75" x14ac:dyDescent="0.2">
      <c r="A146" s="71" t="s">
        <v>192</v>
      </c>
      <c r="B146" s="69" t="s">
        <v>193</v>
      </c>
      <c r="C146" s="61">
        <v>1.5</v>
      </c>
      <c r="D146" s="23"/>
      <c r="E146" s="25">
        <f t="shared" si="37"/>
        <v>0</v>
      </c>
      <c r="F146" s="25">
        <f t="shared" si="38"/>
        <v>0</v>
      </c>
      <c r="G146" s="26">
        <f t="shared" si="29"/>
        <v>0</v>
      </c>
      <c r="H146" s="80"/>
    </row>
    <row r="147" spans="1:8" s="81" customFormat="1" ht="13.5" thickBot="1" x14ac:dyDescent="0.25">
      <c r="A147" s="89" t="s">
        <v>194</v>
      </c>
      <c r="B147" s="90" t="s">
        <v>195</v>
      </c>
      <c r="C147" s="91">
        <v>1.5</v>
      </c>
      <c r="D147" s="30"/>
      <c r="E147" s="31">
        <f t="shared" ref="E147" si="39">ROUNDDOWN(D147/32, 0)*32</f>
        <v>0</v>
      </c>
      <c r="F147" s="31">
        <f t="shared" ref="F147" si="40">IF(D147&lt;4,ROUNDUP(D147/4,0)*4,ROUNDUP(D147/4,0)*4)-IF(D147&gt;=32,ROUNDDOWN(D147/32,0)*32)</f>
        <v>0</v>
      </c>
      <c r="G147" s="32">
        <f t="shared" ref="G147" si="41">(E147*C147)+(F147*2.5)</f>
        <v>0</v>
      </c>
      <c r="H147" s="80"/>
    </row>
    <row r="148" spans="1:8" ht="14.25" customHeight="1" thickTop="1" thickBot="1" x14ac:dyDescent="0.3">
      <c r="A148" s="168" t="s">
        <v>391</v>
      </c>
      <c r="B148" s="169"/>
      <c r="C148" s="169"/>
      <c r="D148" s="169"/>
      <c r="E148" s="169"/>
      <c r="F148" s="169"/>
      <c r="G148" s="170"/>
      <c r="H148" s="48"/>
    </row>
    <row r="149" spans="1:8" ht="16.5" customHeight="1" thickTop="1" x14ac:dyDescent="0.25">
      <c r="A149" s="65" t="s">
        <v>266</v>
      </c>
      <c r="B149" s="66" t="s">
        <v>267</v>
      </c>
      <c r="C149" s="67">
        <v>1.3</v>
      </c>
      <c r="D149" s="33"/>
      <c r="E149" s="25">
        <f t="shared" ref="E149:E208" si="42">ROUNDDOWN(D149/32, 0)*32</f>
        <v>0</v>
      </c>
      <c r="F149" s="25">
        <f t="shared" ref="F149:F208" si="43">IF(D149&lt;4,ROUNDUP(D149/4,0)*4,ROUNDUP(D149/4,0)*4)-IF(D149&gt;=32,ROUNDDOWN(D149/32,0)*32)</f>
        <v>0</v>
      </c>
      <c r="G149" s="26">
        <f t="shared" ref="G149:G157" si="44">(E149*C149)+(F149*2.5)</f>
        <v>0</v>
      </c>
      <c r="H149" s="48"/>
    </row>
    <row r="150" spans="1:8" x14ac:dyDescent="0.25">
      <c r="A150" s="59" t="s">
        <v>268</v>
      </c>
      <c r="B150" s="60" t="s">
        <v>269</v>
      </c>
      <c r="C150" s="67">
        <v>1.3</v>
      </c>
      <c r="D150" s="33"/>
      <c r="E150" s="25">
        <f t="shared" si="42"/>
        <v>0</v>
      </c>
      <c r="F150" s="25">
        <f t="shared" si="43"/>
        <v>0</v>
      </c>
      <c r="G150" s="26">
        <f t="shared" si="44"/>
        <v>0</v>
      </c>
      <c r="H150" s="48"/>
    </row>
    <row r="151" spans="1:8" ht="15" customHeight="1" x14ac:dyDescent="0.25">
      <c r="A151" s="59" t="s">
        <v>270</v>
      </c>
      <c r="B151" s="60" t="s">
        <v>271</v>
      </c>
      <c r="C151" s="67">
        <v>1.5</v>
      </c>
      <c r="D151" s="33"/>
      <c r="E151" s="25">
        <f t="shared" si="42"/>
        <v>0</v>
      </c>
      <c r="F151" s="25">
        <f t="shared" si="43"/>
        <v>0</v>
      </c>
      <c r="G151" s="26">
        <f t="shared" si="44"/>
        <v>0</v>
      </c>
      <c r="H151" s="48"/>
    </row>
    <row r="152" spans="1:8" x14ac:dyDescent="0.25">
      <c r="A152" s="59" t="s">
        <v>272</v>
      </c>
      <c r="B152" s="60" t="s">
        <v>273</v>
      </c>
      <c r="C152" s="67">
        <v>1.5</v>
      </c>
      <c r="D152" s="23"/>
      <c r="E152" s="25">
        <f t="shared" si="42"/>
        <v>0</v>
      </c>
      <c r="F152" s="25">
        <f t="shared" si="43"/>
        <v>0</v>
      </c>
      <c r="G152" s="26">
        <f t="shared" si="44"/>
        <v>0</v>
      </c>
      <c r="H152" s="48"/>
    </row>
    <row r="153" spans="1:8" x14ac:dyDescent="0.25">
      <c r="A153" s="59" t="s">
        <v>274</v>
      </c>
      <c r="B153" s="60" t="s">
        <v>275</v>
      </c>
      <c r="C153" s="67">
        <v>1.3</v>
      </c>
      <c r="D153" s="33"/>
      <c r="E153" s="25">
        <f t="shared" si="42"/>
        <v>0</v>
      </c>
      <c r="F153" s="25">
        <f t="shared" si="43"/>
        <v>0</v>
      </c>
      <c r="G153" s="26">
        <f t="shared" si="44"/>
        <v>0</v>
      </c>
      <c r="H153" s="48"/>
    </row>
    <row r="154" spans="1:8" x14ac:dyDescent="0.25">
      <c r="A154" s="68" t="s">
        <v>213</v>
      </c>
      <c r="B154" s="69" t="s">
        <v>214</v>
      </c>
      <c r="C154" s="70">
        <v>1.5</v>
      </c>
      <c r="D154" s="33"/>
      <c r="E154" s="25">
        <f t="shared" si="42"/>
        <v>0</v>
      </c>
      <c r="F154" s="25">
        <f t="shared" si="43"/>
        <v>0</v>
      </c>
      <c r="G154" s="26">
        <f t="shared" si="44"/>
        <v>0</v>
      </c>
      <c r="H154" s="48"/>
    </row>
    <row r="155" spans="1:8" x14ac:dyDescent="0.25">
      <c r="A155" s="68" t="s">
        <v>215</v>
      </c>
      <c r="B155" s="69" t="s">
        <v>216</v>
      </c>
      <c r="C155" s="70">
        <v>1.3</v>
      </c>
      <c r="D155" s="33"/>
      <c r="E155" s="25">
        <f t="shared" si="42"/>
        <v>0</v>
      </c>
      <c r="F155" s="25">
        <f t="shared" si="43"/>
        <v>0</v>
      </c>
      <c r="G155" s="26">
        <f t="shared" si="44"/>
        <v>0</v>
      </c>
      <c r="H155" s="48"/>
    </row>
    <row r="156" spans="1:8" x14ac:dyDescent="0.25">
      <c r="A156" s="71" t="s">
        <v>217</v>
      </c>
      <c r="B156" s="69" t="s">
        <v>218</v>
      </c>
      <c r="C156" s="70">
        <v>1.5</v>
      </c>
      <c r="D156" s="33"/>
      <c r="E156" s="25">
        <f t="shared" si="42"/>
        <v>0</v>
      </c>
      <c r="F156" s="25">
        <f t="shared" si="43"/>
        <v>0</v>
      </c>
      <c r="G156" s="26">
        <f t="shared" si="44"/>
        <v>0</v>
      </c>
      <c r="H156" s="48"/>
    </row>
    <row r="157" spans="1:8" hidden="1" x14ac:dyDescent="0.25">
      <c r="A157" s="72" t="s">
        <v>414</v>
      </c>
      <c r="B157" s="73" t="s">
        <v>413</v>
      </c>
      <c r="C157" s="70">
        <v>2</v>
      </c>
      <c r="D157" s="33"/>
      <c r="E157" s="25">
        <f t="shared" si="42"/>
        <v>0</v>
      </c>
      <c r="F157" s="25">
        <f t="shared" si="43"/>
        <v>0</v>
      </c>
      <c r="G157" s="26">
        <f t="shared" si="44"/>
        <v>0</v>
      </c>
      <c r="H157" s="48"/>
    </row>
    <row r="158" spans="1:8" x14ac:dyDescent="0.25">
      <c r="A158" s="74" t="s">
        <v>219</v>
      </c>
      <c r="B158" s="73" t="s">
        <v>220</v>
      </c>
      <c r="C158" s="70">
        <v>1.5</v>
      </c>
      <c r="D158" s="23"/>
      <c r="E158" s="25">
        <f t="shared" ref="E158:E193" si="45">ROUNDDOWN(D158/32, 0)*32</f>
        <v>0</v>
      </c>
      <c r="F158" s="25">
        <f t="shared" si="43"/>
        <v>0</v>
      </c>
      <c r="G158" s="26">
        <f>(E158*C158)+(F158*2.5)</f>
        <v>0</v>
      </c>
      <c r="H158" s="48"/>
    </row>
    <row r="159" spans="1:8" x14ac:dyDescent="0.25">
      <c r="A159" s="74" t="s">
        <v>221</v>
      </c>
      <c r="B159" s="73" t="s">
        <v>222</v>
      </c>
      <c r="C159" s="70">
        <v>1.3</v>
      </c>
      <c r="D159" s="23"/>
      <c r="E159" s="24">
        <f t="shared" si="45"/>
        <v>0</v>
      </c>
      <c r="F159" s="25">
        <f t="shared" si="43"/>
        <v>0</v>
      </c>
      <c r="G159" s="26">
        <f t="shared" ref="G159:G162" si="46">(E159*C159)+(F159*2.5)</f>
        <v>0</v>
      </c>
      <c r="H159" s="48"/>
    </row>
    <row r="160" spans="1:8" hidden="1" x14ac:dyDescent="0.25">
      <c r="A160" s="74" t="s">
        <v>419</v>
      </c>
      <c r="B160" s="73" t="s">
        <v>420</v>
      </c>
      <c r="C160" s="70">
        <v>1.5</v>
      </c>
      <c r="D160" s="23"/>
      <c r="E160" s="24">
        <f t="shared" si="45"/>
        <v>0</v>
      </c>
      <c r="F160" s="25">
        <f t="shared" si="43"/>
        <v>0</v>
      </c>
      <c r="G160" s="26">
        <f t="shared" si="46"/>
        <v>0</v>
      </c>
      <c r="H160" s="48"/>
    </row>
    <row r="161" spans="1:8" x14ac:dyDescent="0.25">
      <c r="A161" s="68" t="s">
        <v>223</v>
      </c>
      <c r="B161" s="69" t="s">
        <v>224</v>
      </c>
      <c r="C161" s="70">
        <v>1.5</v>
      </c>
      <c r="D161" s="23"/>
      <c r="E161" s="24">
        <f t="shared" si="45"/>
        <v>0</v>
      </c>
      <c r="F161" s="25">
        <f t="shared" si="43"/>
        <v>0</v>
      </c>
      <c r="G161" s="26">
        <f t="shared" si="46"/>
        <v>0</v>
      </c>
      <c r="H161" s="48"/>
    </row>
    <row r="162" spans="1:8" x14ac:dyDescent="0.25">
      <c r="A162" s="68" t="s">
        <v>225</v>
      </c>
      <c r="B162" s="69" t="s">
        <v>226</v>
      </c>
      <c r="C162" s="70">
        <v>1.5</v>
      </c>
      <c r="D162" s="23"/>
      <c r="E162" s="24">
        <f t="shared" si="45"/>
        <v>0</v>
      </c>
      <c r="F162" s="25">
        <f t="shared" si="43"/>
        <v>0</v>
      </c>
      <c r="G162" s="26">
        <f t="shared" si="46"/>
        <v>0</v>
      </c>
      <c r="H162" s="48"/>
    </row>
    <row r="163" spans="1:8" hidden="1" x14ac:dyDescent="0.25">
      <c r="A163" s="68" t="s">
        <v>354</v>
      </c>
      <c r="B163" s="69" t="s">
        <v>227</v>
      </c>
      <c r="C163" s="70">
        <v>2</v>
      </c>
      <c r="D163" s="23"/>
      <c r="E163" s="25">
        <f t="shared" si="45"/>
        <v>0</v>
      </c>
      <c r="F163" s="25">
        <f t="shared" si="43"/>
        <v>0</v>
      </c>
      <c r="G163" s="26">
        <f t="shared" ref="G163:G185" si="47">(E163*C163)+(F163*2.5)</f>
        <v>0</v>
      </c>
      <c r="H163" s="48"/>
    </row>
    <row r="164" spans="1:8" x14ac:dyDescent="0.25">
      <c r="A164" s="68" t="s">
        <v>355</v>
      </c>
      <c r="B164" s="69" t="s">
        <v>228</v>
      </c>
      <c r="C164" s="70">
        <v>1.5</v>
      </c>
      <c r="D164" s="23"/>
      <c r="E164" s="25">
        <f t="shared" si="45"/>
        <v>0</v>
      </c>
      <c r="F164" s="25">
        <f t="shared" si="43"/>
        <v>0</v>
      </c>
      <c r="G164" s="26">
        <f t="shared" si="47"/>
        <v>0</v>
      </c>
      <c r="H164" s="48"/>
    </row>
    <row r="165" spans="1:8" x14ac:dyDescent="0.25">
      <c r="A165" s="59" t="s">
        <v>381</v>
      </c>
      <c r="B165" s="60" t="s">
        <v>363</v>
      </c>
      <c r="C165" s="70">
        <v>2.5</v>
      </c>
      <c r="D165" s="23"/>
      <c r="E165" s="25">
        <f t="shared" si="45"/>
        <v>0</v>
      </c>
      <c r="F165" s="25">
        <f t="shared" si="43"/>
        <v>0</v>
      </c>
      <c r="G165" s="26">
        <f t="shared" si="47"/>
        <v>0</v>
      </c>
      <c r="H165" s="48"/>
    </row>
    <row r="166" spans="1:8" x14ac:dyDescent="0.25">
      <c r="A166" s="68" t="s">
        <v>229</v>
      </c>
      <c r="B166" s="69" t="s">
        <v>230</v>
      </c>
      <c r="C166" s="70">
        <v>1.4</v>
      </c>
      <c r="D166" s="23"/>
      <c r="E166" s="25">
        <f t="shared" si="45"/>
        <v>0</v>
      </c>
      <c r="F166" s="25">
        <f t="shared" si="43"/>
        <v>0</v>
      </c>
      <c r="G166" s="26">
        <f t="shared" si="47"/>
        <v>0</v>
      </c>
      <c r="H166" s="48"/>
    </row>
    <row r="167" spans="1:8" hidden="1" x14ac:dyDescent="0.25">
      <c r="A167" s="71" t="s">
        <v>231</v>
      </c>
      <c r="B167" s="69" t="s">
        <v>232</v>
      </c>
      <c r="C167" s="70">
        <v>2.5</v>
      </c>
      <c r="D167" s="23"/>
      <c r="E167" s="25">
        <f t="shared" si="45"/>
        <v>0</v>
      </c>
      <c r="F167" s="25">
        <f t="shared" si="43"/>
        <v>0</v>
      </c>
      <c r="G167" s="26">
        <f t="shared" si="47"/>
        <v>0</v>
      </c>
      <c r="H167" s="48"/>
    </row>
    <row r="168" spans="1:8" x14ac:dyDescent="0.25">
      <c r="A168" s="71" t="s">
        <v>233</v>
      </c>
      <c r="B168" s="69" t="s">
        <v>234</v>
      </c>
      <c r="C168" s="61">
        <v>2</v>
      </c>
      <c r="D168" s="23"/>
      <c r="E168" s="25">
        <f t="shared" si="45"/>
        <v>0</v>
      </c>
      <c r="F168" s="25">
        <f t="shared" si="43"/>
        <v>0</v>
      </c>
      <c r="G168" s="26">
        <f t="shared" si="47"/>
        <v>0</v>
      </c>
      <c r="H168" s="48"/>
    </row>
    <row r="169" spans="1:8" x14ac:dyDescent="0.25">
      <c r="A169" s="71" t="s">
        <v>235</v>
      </c>
      <c r="B169" s="69" t="s">
        <v>236</v>
      </c>
      <c r="C169" s="61">
        <v>1.5</v>
      </c>
      <c r="D169" s="23"/>
      <c r="E169" s="25">
        <f t="shared" si="45"/>
        <v>0</v>
      </c>
      <c r="F169" s="25">
        <f t="shared" si="43"/>
        <v>0</v>
      </c>
      <c r="G169" s="26">
        <f t="shared" si="47"/>
        <v>0</v>
      </c>
      <c r="H169" s="48"/>
    </row>
    <row r="170" spans="1:8" x14ac:dyDescent="0.25">
      <c r="A170" s="68" t="s">
        <v>237</v>
      </c>
      <c r="B170" s="69" t="s">
        <v>238</v>
      </c>
      <c r="C170" s="61">
        <v>1.5</v>
      </c>
      <c r="D170" s="23"/>
      <c r="E170" s="25">
        <f t="shared" si="45"/>
        <v>0</v>
      </c>
      <c r="F170" s="25">
        <f t="shared" si="43"/>
        <v>0</v>
      </c>
      <c r="G170" s="26">
        <f t="shared" si="47"/>
        <v>0</v>
      </c>
      <c r="H170" s="48"/>
    </row>
    <row r="171" spans="1:8" hidden="1" x14ac:dyDescent="0.25">
      <c r="A171" s="68" t="s">
        <v>421</v>
      </c>
      <c r="B171" s="69" t="s">
        <v>422</v>
      </c>
      <c r="C171" s="61">
        <v>1.75</v>
      </c>
      <c r="D171" s="23"/>
      <c r="E171" s="24">
        <f t="shared" si="45"/>
        <v>0</v>
      </c>
      <c r="F171" s="25">
        <f t="shared" si="43"/>
        <v>0</v>
      </c>
      <c r="G171" s="26">
        <f t="shared" si="47"/>
        <v>0</v>
      </c>
      <c r="H171" s="48"/>
    </row>
    <row r="172" spans="1:8" hidden="1" x14ac:dyDescent="0.25">
      <c r="A172" s="68" t="s">
        <v>453</v>
      </c>
      <c r="B172" s="69" t="s">
        <v>454</v>
      </c>
      <c r="C172" s="61">
        <v>2.5</v>
      </c>
      <c r="D172" s="23"/>
      <c r="E172" s="24">
        <f t="shared" si="45"/>
        <v>0</v>
      </c>
      <c r="F172" s="25">
        <f t="shared" si="43"/>
        <v>0</v>
      </c>
      <c r="G172" s="26">
        <f t="shared" si="47"/>
        <v>0</v>
      </c>
      <c r="H172" s="48"/>
    </row>
    <row r="173" spans="1:8" hidden="1" x14ac:dyDescent="0.25">
      <c r="A173" s="68" t="s">
        <v>423</v>
      </c>
      <c r="B173" s="69" t="s">
        <v>424</v>
      </c>
      <c r="C173" s="61">
        <v>2.5</v>
      </c>
      <c r="D173" s="23"/>
      <c r="E173" s="24">
        <f t="shared" si="45"/>
        <v>0</v>
      </c>
      <c r="F173" s="25">
        <f t="shared" si="43"/>
        <v>0</v>
      </c>
      <c r="G173" s="26">
        <f t="shared" si="47"/>
        <v>0</v>
      </c>
      <c r="H173" s="48"/>
    </row>
    <row r="174" spans="1:8" hidden="1" x14ac:dyDescent="0.25">
      <c r="A174" s="68" t="s">
        <v>427</v>
      </c>
      <c r="B174" s="69" t="s">
        <v>428</v>
      </c>
      <c r="C174" s="61">
        <v>2.5</v>
      </c>
      <c r="D174" s="23"/>
      <c r="E174" s="24">
        <f t="shared" si="45"/>
        <v>0</v>
      </c>
      <c r="F174" s="25">
        <f t="shared" si="43"/>
        <v>0</v>
      </c>
      <c r="G174" s="26">
        <f t="shared" si="47"/>
        <v>0</v>
      </c>
      <c r="H174" s="48"/>
    </row>
    <row r="175" spans="1:8" hidden="1" x14ac:dyDescent="0.25">
      <c r="A175" s="68" t="s">
        <v>425</v>
      </c>
      <c r="B175" s="69" t="s">
        <v>426</v>
      </c>
      <c r="C175" s="61">
        <v>2.5</v>
      </c>
      <c r="D175" s="23"/>
      <c r="E175" s="24">
        <f t="shared" si="45"/>
        <v>0</v>
      </c>
      <c r="F175" s="25">
        <f t="shared" si="43"/>
        <v>0</v>
      </c>
      <c r="G175" s="26">
        <f t="shared" si="47"/>
        <v>0</v>
      </c>
      <c r="H175" s="48"/>
    </row>
    <row r="176" spans="1:8" x14ac:dyDescent="0.25">
      <c r="A176" s="68" t="s">
        <v>239</v>
      </c>
      <c r="B176" s="69" t="s">
        <v>240</v>
      </c>
      <c r="C176" s="61">
        <v>1.5</v>
      </c>
      <c r="D176" s="23"/>
      <c r="E176" s="24">
        <f t="shared" si="45"/>
        <v>0</v>
      </c>
      <c r="F176" s="25">
        <f t="shared" si="43"/>
        <v>0</v>
      </c>
      <c r="G176" s="26">
        <f t="shared" si="47"/>
        <v>0</v>
      </c>
      <c r="H176" s="48"/>
    </row>
    <row r="177" spans="1:8" x14ac:dyDescent="0.25">
      <c r="A177" s="68" t="s">
        <v>356</v>
      </c>
      <c r="B177" s="69" t="s">
        <v>241</v>
      </c>
      <c r="C177" s="61">
        <v>1.75</v>
      </c>
      <c r="D177" s="23"/>
      <c r="E177" s="24">
        <f t="shared" si="45"/>
        <v>0</v>
      </c>
      <c r="F177" s="25">
        <f t="shared" si="43"/>
        <v>0</v>
      </c>
      <c r="G177" s="26">
        <f t="shared" si="47"/>
        <v>0</v>
      </c>
      <c r="H177" s="48"/>
    </row>
    <row r="178" spans="1:8" x14ac:dyDescent="0.25">
      <c r="A178" s="71" t="s">
        <v>242</v>
      </c>
      <c r="B178" s="69" t="s">
        <v>243</v>
      </c>
      <c r="C178" s="61">
        <v>1.3</v>
      </c>
      <c r="D178" s="23"/>
      <c r="E178" s="24">
        <f t="shared" si="45"/>
        <v>0</v>
      </c>
      <c r="F178" s="25">
        <f t="shared" si="43"/>
        <v>0</v>
      </c>
      <c r="G178" s="26">
        <f t="shared" si="47"/>
        <v>0</v>
      </c>
      <c r="H178" s="48"/>
    </row>
    <row r="179" spans="1:8" x14ac:dyDescent="0.25">
      <c r="A179" s="71" t="s">
        <v>244</v>
      </c>
      <c r="B179" s="69" t="s">
        <v>245</v>
      </c>
      <c r="C179" s="61">
        <v>1.75</v>
      </c>
      <c r="D179" s="23"/>
      <c r="E179" s="24">
        <f t="shared" si="45"/>
        <v>0</v>
      </c>
      <c r="F179" s="25">
        <f t="shared" si="43"/>
        <v>0</v>
      </c>
      <c r="G179" s="26">
        <f t="shared" si="47"/>
        <v>0</v>
      </c>
      <c r="H179" s="48"/>
    </row>
    <row r="180" spans="1:8" hidden="1" x14ac:dyDescent="0.25">
      <c r="A180" s="71" t="s">
        <v>429</v>
      </c>
      <c r="B180" s="69" t="s">
        <v>430</v>
      </c>
      <c r="C180" s="61">
        <v>2.5</v>
      </c>
      <c r="D180" s="23"/>
      <c r="E180" s="24">
        <f t="shared" si="45"/>
        <v>0</v>
      </c>
      <c r="F180" s="25">
        <f t="shared" si="43"/>
        <v>0</v>
      </c>
      <c r="G180" s="26">
        <f t="shared" si="47"/>
        <v>0</v>
      </c>
      <c r="H180" s="48"/>
    </row>
    <row r="181" spans="1:8" hidden="1" x14ac:dyDescent="0.25">
      <c r="A181" s="68" t="s">
        <v>246</v>
      </c>
      <c r="B181" s="69" t="s">
        <v>247</v>
      </c>
      <c r="C181" s="61">
        <v>1.75</v>
      </c>
      <c r="D181" s="23"/>
      <c r="E181" s="24">
        <f t="shared" si="45"/>
        <v>0</v>
      </c>
      <c r="F181" s="25">
        <f t="shared" si="43"/>
        <v>0</v>
      </c>
      <c r="G181" s="26">
        <f t="shared" si="47"/>
        <v>0</v>
      </c>
      <c r="H181" s="48"/>
    </row>
    <row r="182" spans="1:8" x14ac:dyDescent="0.25">
      <c r="A182" s="68" t="s">
        <v>248</v>
      </c>
      <c r="B182" s="69" t="s">
        <v>249</v>
      </c>
      <c r="C182" s="61">
        <v>1.3</v>
      </c>
      <c r="D182" s="23"/>
      <c r="E182" s="25">
        <f t="shared" si="45"/>
        <v>0</v>
      </c>
      <c r="F182" s="25">
        <f t="shared" si="43"/>
        <v>0</v>
      </c>
      <c r="G182" s="26">
        <f t="shared" si="47"/>
        <v>0</v>
      </c>
      <c r="H182" s="48"/>
    </row>
    <row r="183" spans="1:8" x14ac:dyDescent="0.25">
      <c r="A183" s="59" t="s">
        <v>276</v>
      </c>
      <c r="B183" s="60" t="s">
        <v>277</v>
      </c>
      <c r="C183" s="61">
        <v>1.5</v>
      </c>
      <c r="D183" s="23"/>
      <c r="E183" s="25">
        <f t="shared" si="45"/>
        <v>0</v>
      </c>
      <c r="F183" s="25">
        <f t="shared" si="43"/>
        <v>0</v>
      </c>
      <c r="G183" s="26">
        <f t="shared" si="47"/>
        <v>0</v>
      </c>
      <c r="H183" s="48"/>
    </row>
    <row r="184" spans="1:8" x14ac:dyDescent="0.25">
      <c r="A184" s="68" t="s">
        <v>278</v>
      </c>
      <c r="B184" s="69" t="s">
        <v>279</v>
      </c>
      <c r="C184" s="75">
        <v>1.5</v>
      </c>
      <c r="D184" s="23"/>
      <c r="E184" s="25">
        <f t="shared" ref="E184:E191" si="48">ROUNDDOWN(D184/32, 0)*32</f>
        <v>0</v>
      </c>
      <c r="F184" s="25">
        <f t="shared" ref="F184:F191" si="49">IF(D184&lt;4,ROUNDUP(D184/4,0)*4,ROUNDUP(D184/4,0)*4)-IF(D184&gt;=32,ROUNDDOWN(D184/32,0)*32)</f>
        <v>0</v>
      </c>
      <c r="G184" s="26">
        <f t="shared" si="47"/>
        <v>0</v>
      </c>
      <c r="H184" s="48"/>
    </row>
    <row r="185" spans="1:8" hidden="1" x14ac:dyDescent="0.25">
      <c r="A185" s="76" t="s">
        <v>250</v>
      </c>
      <c r="B185" s="66" t="s">
        <v>251</v>
      </c>
      <c r="C185" s="61">
        <v>1.6</v>
      </c>
      <c r="D185" s="23"/>
      <c r="E185" s="25">
        <f t="shared" si="48"/>
        <v>0</v>
      </c>
      <c r="F185" s="25">
        <f t="shared" si="49"/>
        <v>0</v>
      </c>
      <c r="G185" s="26">
        <f t="shared" si="47"/>
        <v>0</v>
      </c>
      <c r="H185" s="48"/>
    </row>
    <row r="186" spans="1:8" x14ac:dyDescent="0.25">
      <c r="A186" s="59" t="s">
        <v>280</v>
      </c>
      <c r="B186" s="60" t="s">
        <v>281</v>
      </c>
      <c r="C186" s="75">
        <v>1.3</v>
      </c>
      <c r="D186" s="23"/>
      <c r="E186" s="25">
        <f t="shared" si="48"/>
        <v>0</v>
      </c>
      <c r="F186" s="25">
        <f t="shared" si="49"/>
        <v>0</v>
      </c>
      <c r="G186" s="26">
        <f t="shared" ref="G186:G202" si="50">(E186*C186)+(F186*2.5)</f>
        <v>0</v>
      </c>
      <c r="H186" s="48"/>
    </row>
    <row r="187" spans="1:8" x14ac:dyDescent="0.25">
      <c r="A187" s="59" t="s">
        <v>282</v>
      </c>
      <c r="B187" s="60" t="s">
        <v>283</v>
      </c>
      <c r="C187" s="75">
        <v>1.35</v>
      </c>
      <c r="D187" s="23"/>
      <c r="E187" s="25">
        <f t="shared" si="48"/>
        <v>0</v>
      </c>
      <c r="F187" s="25">
        <f t="shared" si="49"/>
        <v>0</v>
      </c>
      <c r="G187" s="26">
        <f t="shared" si="50"/>
        <v>0</v>
      </c>
      <c r="H187" s="48"/>
    </row>
    <row r="188" spans="1:8" x14ac:dyDescent="0.25">
      <c r="A188" s="59" t="s">
        <v>383</v>
      </c>
      <c r="B188" s="60" t="s">
        <v>365</v>
      </c>
      <c r="C188" s="75">
        <v>1.5</v>
      </c>
      <c r="D188" s="23"/>
      <c r="E188" s="25">
        <f t="shared" si="48"/>
        <v>0</v>
      </c>
      <c r="F188" s="25">
        <f t="shared" si="49"/>
        <v>0</v>
      </c>
      <c r="G188" s="26">
        <f t="shared" si="50"/>
        <v>0</v>
      </c>
      <c r="H188" s="48"/>
    </row>
    <row r="189" spans="1:8" x14ac:dyDescent="0.25">
      <c r="A189" s="59" t="s">
        <v>284</v>
      </c>
      <c r="B189" s="60" t="s">
        <v>285</v>
      </c>
      <c r="C189" s="75">
        <v>1.3</v>
      </c>
      <c r="D189" s="23"/>
      <c r="E189" s="25">
        <f t="shared" si="48"/>
        <v>0</v>
      </c>
      <c r="F189" s="25">
        <f t="shared" si="49"/>
        <v>0</v>
      </c>
      <c r="G189" s="26">
        <f t="shared" si="50"/>
        <v>0</v>
      </c>
      <c r="H189" s="48"/>
    </row>
    <row r="190" spans="1:8" x14ac:dyDescent="0.25">
      <c r="A190" s="59" t="s">
        <v>286</v>
      </c>
      <c r="B190" s="60" t="s">
        <v>287</v>
      </c>
      <c r="C190" s="75">
        <v>1.65</v>
      </c>
      <c r="D190" s="23"/>
      <c r="E190" s="25">
        <f t="shared" si="48"/>
        <v>0</v>
      </c>
      <c r="F190" s="25">
        <f t="shared" si="49"/>
        <v>0</v>
      </c>
      <c r="G190" s="26">
        <f t="shared" si="50"/>
        <v>0</v>
      </c>
      <c r="H190" s="48"/>
    </row>
    <row r="191" spans="1:8" x14ac:dyDescent="0.25">
      <c r="A191" s="59" t="s">
        <v>288</v>
      </c>
      <c r="B191" s="60" t="s">
        <v>289</v>
      </c>
      <c r="C191" s="75">
        <v>1.6</v>
      </c>
      <c r="D191" s="23"/>
      <c r="E191" s="25">
        <f t="shared" si="48"/>
        <v>0</v>
      </c>
      <c r="F191" s="25">
        <f t="shared" si="49"/>
        <v>0</v>
      </c>
      <c r="G191" s="26">
        <f t="shared" si="50"/>
        <v>0</v>
      </c>
      <c r="H191" s="48"/>
    </row>
    <row r="192" spans="1:8" x14ac:dyDescent="0.25">
      <c r="A192" s="59" t="s">
        <v>290</v>
      </c>
      <c r="B192" s="60" t="s">
        <v>291</v>
      </c>
      <c r="C192" s="75">
        <v>1.3</v>
      </c>
      <c r="D192" s="23"/>
      <c r="E192" s="25">
        <f t="shared" si="45"/>
        <v>0</v>
      </c>
      <c r="F192" s="25">
        <f t="shared" ref="F192:F193" si="51">IF(D192&lt;4,ROUNDUP(D192/4,0)*4,ROUNDUP(D192/4,0)*4)-IF(D192&gt;=32,ROUNDDOWN(D192/32,0)*32)</f>
        <v>0</v>
      </c>
      <c r="G192" s="26">
        <f t="shared" si="50"/>
        <v>0</v>
      </c>
      <c r="H192" s="48"/>
    </row>
    <row r="193" spans="1:8" x14ac:dyDescent="0.25">
      <c r="A193" s="71" t="s">
        <v>292</v>
      </c>
      <c r="B193" s="69" t="s">
        <v>293</v>
      </c>
      <c r="C193" s="61">
        <v>1.5</v>
      </c>
      <c r="D193" s="23"/>
      <c r="E193" s="25">
        <f t="shared" si="45"/>
        <v>0</v>
      </c>
      <c r="F193" s="25">
        <f t="shared" si="51"/>
        <v>0</v>
      </c>
      <c r="G193" s="26">
        <f t="shared" si="50"/>
        <v>0</v>
      </c>
      <c r="H193" s="48"/>
    </row>
    <row r="194" spans="1:8" x14ac:dyDescent="0.25">
      <c r="A194" s="65" t="s">
        <v>311</v>
      </c>
      <c r="B194" s="66" t="s">
        <v>294</v>
      </c>
      <c r="C194" s="70">
        <v>1.5</v>
      </c>
      <c r="D194" s="33"/>
      <c r="E194" s="25">
        <f>ROUNDDOWN(D194/32, 0)*32</f>
        <v>0</v>
      </c>
      <c r="F194" s="25">
        <f>IF(D194&lt;4,ROUNDUP(D194/4,0)*4,ROUNDUP(D194/4,0)*4)-IF(D194&gt;=32,ROUNDDOWN(D194/32,0)*32)</f>
        <v>0</v>
      </c>
      <c r="G194" s="26">
        <f t="shared" si="50"/>
        <v>0</v>
      </c>
      <c r="H194" s="48"/>
    </row>
    <row r="195" spans="1:8" x14ac:dyDescent="0.25">
      <c r="A195" s="71" t="s">
        <v>252</v>
      </c>
      <c r="B195" s="69" t="s">
        <v>253</v>
      </c>
      <c r="C195" s="70">
        <v>1.5</v>
      </c>
      <c r="D195" s="33"/>
      <c r="E195" s="25">
        <f t="shared" ref="E195" si="52">ROUNDDOWN(D195/32, 0)*32</f>
        <v>0</v>
      </c>
      <c r="F195" s="25">
        <f t="shared" ref="F195" si="53">IF(D195&lt;4,ROUNDUP(D195/4,0)*4,ROUNDUP(D195/4,0)*4)-IF(D195&gt;=32,ROUNDDOWN(D195/32,0)*32)</f>
        <v>0</v>
      </c>
      <c r="G195" s="26">
        <f t="shared" si="50"/>
        <v>0</v>
      </c>
      <c r="H195" s="48"/>
    </row>
    <row r="196" spans="1:8" x14ac:dyDescent="0.25">
      <c r="A196" s="68" t="s">
        <v>254</v>
      </c>
      <c r="B196" s="69" t="s">
        <v>255</v>
      </c>
      <c r="C196" s="70">
        <v>1.3</v>
      </c>
      <c r="D196" s="33"/>
      <c r="E196" s="25">
        <f t="shared" si="42"/>
        <v>0</v>
      </c>
      <c r="F196" s="25">
        <f t="shared" si="43"/>
        <v>0</v>
      </c>
      <c r="G196" s="26">
        <f t="shared" si="50"/>
        <v>0</v>
      </c>
      <c r="H196" s="48"/>
    </row>
    <row r="197" spans="1:8" x14ac:dyDescent="0.25">
      <c r="A197" s="74" t="s">
        <v>256</v>
      </c>
      <c r="B197" s="73" t="s">
        <v>257</v>
      </c>
      <c r="C197" s="70">
        <v>1.5</v>
      </c>
      <c r="D197" s="33"/>
      <c r="E197" s="25">
        <f t="shared" si="42"/>
        <v>0</v>
      </c>
      <c r="F197" s="25">
        <f t="shared" si="43"/>
        <v>0</v>
      </c>
      <c r="G197" s="26">
        <f t="shared" si="50"/>
        <v>0</v>
      </c>
      <c r="H197" s="48"/>
    </row>
    <row r="198" spans="1:8" x14ac:dyDescent="0.25">
      <c r="A198" s="72" t="s">
        <v>258</v>
      </c>
      <c r="B198" s="73" t="s">
        <v>259</v>
      </c>
      <c r="C198" s="70">
        <v>1.6</v>
      </c>
      <c r="D198" s="33"/>
      <c r="E198" s="25">
        <f t="shared" si="42"/>
        <v>0</v>
      </c>
      <c r="F198" s="25">
        <f t="shared" si="43"/>
        <v>0</v>
      </c>
      <c r="G198" s="26">
        <f t="shared" si="50"/>
        <v>0</v>
      </c>
      <c r="H198" s="48"/>
    </row>
    <row r="199" spans="1:8" x14ac:dyDescent="0.25">
      <c r="A199" s="59" t="s">
        <v>295</v>
      </c>
      <c r="B199" s="60" t="s">
        <v>296</v>
      </c>
      <c r="C199" s="70">
        <v>1.3</v>
      </c>
      <c r="D199" s="33"/>
      <c r="E199" s="25">
        <f t="shared" si="42"/>
        <v>0</v>
      </c>
      <c r="F199" s="25">
        <f t="shared" si="43"/>
        <v>0</v>
      </c>
      <c r="G199" s="26">
        <f t="shared" si="50"/>
        <v>0</v>
      </c>
      <c r="H199" s="48"/>
    </row>
    <row r="200" spans="1:8" x14ac:dyDescent="0.25">
      <c r="A200" s="59" t="s">
        <v>297</v>
      </c>
      <c r="B200" s="60" t="s">
        <v>298</v>
      </c>
      <c r="C200" s="61">
        <v>1.5</v>
      </c>
      <c r="D200" s="33"/>
      <c r="E200" s="25">
        <f t="shared" si="42"/>
        <v>0</v>
      </c>
      <c r="F200" s="25">
        <f t="shared" si="43"/>
        <v>0</v>
      </c>
      <c r="G200" s="26">
        <f t="shared" si="50"/>
        <v>0</v>
      </c>
      <c r="H200" s="48"/>
    </row>
    <row r="201" spans="1:8" x14ac:dyDescent="0.25">
      <c r="A201" s="59" t="s">
        <v>299</v>
      </c>
      <c r="B201" s="60" t="s">
        <v>300</v>
      </c>
      <c r="C201" s="70">
        <v>1.4</v>
      </c>
      <c r="D201" s="33"/>
      <c r="E201" s="25">
        <f t="shared" ref="E201:E202" si="54">ROUNDDOWN(D201/32, 0)*32</f>
        <v>0</v>
      </c>
      <c r="F201" s="25">
        <f t="shared" ref="F201:F202" si="55">IF(D201&lt;4,ROUNDUP(D201/4,0)*4,ROUNDUP(D201/4,0)*4)-IF(D201&gt;=32,ROUNDDOWN(D201/32,0)*32)</f>
        <v>0</v>
      </c>
      <c r="G201" s="26">
        <f t="shared" si="50"/>
        <v>0</v>
      </c>
      <c r="H201" s="48"/>
    </row>
    <row r="202" spans="1:8" hidden="1" x14ac:dyDescent="0.25">
      <c r="A202" s="77" t="s">
        <v>260</v>
      </c>
      <c r="B202" s="78" t="s">
        <v>261</v>
      </c>
      <c r="C202" s="79">
        <v>1.5</v>
      </c>
      <c r="D202" s="33"/>
      <c r="E202" s="25">
        <f t="shared" si="54"/>
        <v>0</v>
      </c>
      <c r="F202" s="25">
        <f t="shared" si="55"/>
        <v>0</v>
      </c>
      <c r="G202" s="26">
        <f t="shared" si="50"/>
        <v>0</v>
      </c>
      <c r="H202" s="48"/>
    </row>
    <row r="203" spans="1:8" hidden="1" x14ac:dyDescent="0.25">
      <c r="A203" s="68" t="s">
        <v>262</v>
      </c>
      <c r="B203" s="69" t="s">
        <v>263</v>
      </c>
      <c r="C203" s="61">
        <v>1.3</v>
      </c>
      <c r="D203" s="33"/>
      <c r="E203" s="28">
        <f t="shared" si="42"/>
        <v>0</v>
      </c>
      <c r="F203" s="28">
        <f t="shared" si="43"/>
        <v>0</v>
      </c>
      <c r="G203" s="29">
        <f t="shared" ref="G203:G208" si="56">(E203*C203)+(F203*2.5)</f>
        <v>0</v>
      </c>
      <c r="H203" s="48"/>
    </row>
    <row r="204" spans="1:8" x14ac:dyDescent="0.25">
      <c r="A204" s="68" t="s">
        <v>264</v>
      </c>
      <c r="B204" s="69" t="s">
        <v>265</v>
      </c>
      <c r="C204" s="61">
        <v>1.3</v>
      </c>
      <c r="D204" s="34"/>
      <c r="E204" s="28">
        <f t="shared" si="42"/>
        <v>0</v>
      </c>
      <c r="F204" s="28">
        <f t="shared" si="43"/>
        <v>0</v>
      </c>
      <c r="G204" s="29">
        <f t="shared" si="56"/>
        <v>0</v>
      </c>
      <c r="H204" s="48"/>
    </row>
    <row r="205" spans="1:8" hidden="1" x14ac:dyDescent="0.25">
      <c r="A205" s="59" t="s">
        <v>382</v>
      </c>
      <c r="B205" s="60" t="s">
        <v>374</v>
      </c>
      <c r="C205" s="61">
        <v>1.5</v>
      </c>
      <c r="D205" s="24"/>
      <c r="E205" s="25">
        <f t="shared" ref="E205" si="57">ROUNDDOWN(D205/32, 0)*32</f>
        <v>0</v>
      </c>
      <c r="F205" s="25">
        <f t="shared" ref="F205" si="58">IF(D205&lt;4,ROUNDUP(D205/4,0)*4,ROUNDUP(D205/4,0)*4)-IF(D205&gt;=32,ROUNDDOWN(D205/32,0)*32)</f>
        <v>0</v>
      </c>
      <c r="G205" s="26">
        <f t="shared" si="56"/>
        <v>0</v>
      </c>
      <c r="H205" s="48"/>
    </row>
    <row r="206" spans="1:8" x14ac:dyDescent="0.25">
      <c r="A206" s="59" t="s">
        <v>301</v>
      </c>
      <c r="B206" s="60" t="s">
        <v>302</v>
      </c>
      <c r="C206" s="61">
        <v>1.3</v>
      </c>
      <c r="D206" s="34"/>
      <c r="E206" s="28">
        <f t="shared" si="42"/>
        <v>0</v>
      </c>
      <c r="F206" s="28">
        <f t="shared" si="43"/>
        <v>0</v>
      </c>
      <c r="G206" s="29">
        <f>(E206*C206)+(F206*2.5)</f>
        <v>0</v>
      </c>
      <c r="H206" s="48"/>
    </row>
    <row r="207" spans="1:8" x14ac:dyDescent="0.25">
      <c r="A207" s="59" t="s">
        <v>303</v>
      </c>
      <c r="B207" s="60" t="s">
        <v>304</v>
      </c>
      <c r="C207" s="61">
        <v>1.5</v>
      </c>
      <c r="D207" s="34"/>
      <c r="E207" s="28">
        <f t="shared" si="42"/>
        <v>0</v>
      </c>
      <c r="F207" s="28">
        <f t="shared" si="43"/>
        <v>0</v>
      </c>
      <c r="G207" s="29">
        <f t="shared" si="56"/>
        <v>0</v>
      </c>
      <c r="H207" s="48"/>
    </row>
    <row r="208" spans="1:8" ht="15.75" thickBot="1" x14ac:dyDescent="0.3">
      <c r="A208" s="62" t="s">
        <v>305</v>
      </c>
      <c r="B208" s="63" t="s">
        <v>306</v>
      </c>
      <c r="C208" s="64">
        <v>1.5</v>
      </c>
      <c r="D208" s="35"/>
      <c r="E208" s="36">
        <f t="shared" si="42"/>
        <v>0</v>
      </c>
      <c r="F208" s="36">
        <f t="shared" si="43"/>
        <v>0</v>
      </c>
      <c r="G208" s="37">
        <f t="shared" si="56"/>
        <v>0</v>
      </c>
      <c r="H208" s="48"/>
    </row>
    <row r="209" spans="1:8" x14ac:dyDescent="0.25">
      <c r="A209" s="48"/>
      <c r="B209" s="49" t="s">
        <v>307</v>
      </c>
      <c r="C209" s="164" cm="1">
        <f t="array" ref="C209">SUM((E4:E208)+(F4:F208))</f>
        <v>0</v>
      </c>
      <c r="D209" s="165"/>
      <c r="E209" s="50"/>
      <c r="F209" s="51"/>
      <c r="G209" s="51"/>
      <c r="H209" s="48"/>
    </row>
    <row r="210" spans="1:8" ht="15.75" thickBot="1" x14ac:dyDescent="0.3">
      <c r="A210" s="48"/>
      <c r="B210" s="52" t="s">
        <v>308</v>
      </c>
      <c r="C210" s="166">
        <f>C209/32</f>
        <v>0</v>
      </c>
      <c r="D210" s="167"/>
      <c r="E210" s="53"/>
      <c r="F210" s="54"/>
      <c r="G210" s="55"/>
      <c r="H210" s="48"/>
    </row>
    <row r="211" spans="1:8" x14ac:dyDescent="0.25">
      <c r="A211" s="56"/>
      <c r="B211" s="57"/>
      <c r="C211" s="57"/>
      <c r="D211" s="57"/>
      <c r="E211" s="58"/>
      <c r="F211" s="58"/>
      <c r="G211" s="58"/>
    </row>
    <row r="212" spans="1:8" ht="15.75" thickBot="1" x14ac:dyDescent="0.3">
      <c r="A212" s="145" t="s">
        <v>394</v>
      </c>
      <c r="B212" s="145"/>
      <c r="C212" s="145"/>
      <c r="D212" s="145"/>
      <c r="E212" s="145"/>
      <c r="F212" s="145"/>
      <c r="G212" s="145"/>
    </row>
    <row r="213" spans="1:8" x14ac:dyDescent="0.25">
      <c r="A213" s="155" t="s">
        <v>395</v>
      </c>
      <c r="B213" s="156"/>
      <c r="C213" s="156"/>
      <c r="D213" s="156"/>
      <c r="E213" s="156"/>
      <c r="F213" s="156"/>
      <c r="G213" s="157"/>
    </row>
    <row r="214" spans="1:8" x14ac:dyDescent="0.25">
      <c r="A214" s="158"/>
      <c r="B214" s="159"/>
      <c r="C214" s="159"/>
      <c r="D214" s="159"/>
      <c r="E214" s="159"/>
      <c r="F214" s="159"/>
      <c r="G214" s="160"/>
    </row>
    <row r="215" spans="1:8" ht="15.75" thickBot="1" x14ac:dyDescent="0.3">
      <c r="A215" s="129" t="s">
        <v>400</v>
      </c>
      <c r="B215" s="130"/>
      <c r="C215" s="130"/>
      <c r="D215" s="130"/>
      <c r="E215" s="131"/>
      <c r="F215" s="38" t="s">
        <v>309</v>
      </c>
      <c r="G215" s="20">
        <f>IF(F215="Yes", (C210*4), 0)</f>
        <v>0</v>
      </c>
    </row>
    <row r="216" spans="1:8" ht="26.25" customHeight="1" thickBot="1" x14ac:dyDescent="0.3">
      <c r="A216" s="145" t="s">
        <v>333</v>
      </c>
      <c r="B216" s="145"/>
      <c r="C216" s="145"/>
      <c r="D216" s="145"/>
      <c r="E216" s="145"/>
      <c r="F216" s="145"/>
      <c r="G216" s="145"/>
    </row>
    <row r="217" spans="1:8" ht="29.25" customHeight="1" x14ac:dyDescent="0.25">
      <c r="A217" s="146" t="s">
        <v>337</v>
      </c>
      <c r="B217" s="147"/>
      <c r="C217" s="147"/>
      <c r="D217" s="147"/>
      <c r="E217" s="147"/>
      <c r="F217" s="147"/>
      <c r="G217" s="148"/>
    </row>
    <row r="218" spans="1:8" ht="15.75" thickBot="1" x14ac:dyDescent="0.3">
      <c r="A218" s="149" t="s">
        <v>334</v>
      </c>
      <c r="B218" s="150"/>
      <c r="C218" s="150"/>
      <c r="D218" s="150"/>
      <c r="E218" s="150"/>
      <c r="F218" s="151" t="s">
        <v>336</v>
      </c>
      <c r="G218" s="152"/>
    </row>
    <row r="219" spans="1:8" ht="15.75" thickBot="1" x14ac:dyDescent="0.3">
      <c r="A219" s="44"/>
      <c r="B219" s="44"/>
      <c r="C219" s="45"/>
      <c r="D219" s="44"/>
      <c r="F219" s="46"/>
      <c r="G219" s="46"/>
    </row>
    <row r="220" spans="1:8" x14ac:dyDescent="0.25">
      <c r="A220" s="138" t="s">
        <v>359</v>
      </c>
      <c r="B220" s="139"/>
      <c r="C220" s="139"/>
      <c r="D220" s="139"/>
      <c r="E220" s="139"/>
      <c r="F220" s="139"/>
      <c r="G220" s="47"/>
    </row>
    <row r="221" spans="1:8" x14ac:dyDescent="0.25">
      <c r="A221" s="140" t="s">
        <v>396</v>
      </c>
      <c r="B221" s="141"/>
      <c r="C221" s="141"/>
      <c r="D221" s="141"/>
      <c r="E221" s="141"/>
      <c r="F221" s="22" t="s">
        <v>309</v>
      </c>
      <c r="G221" s="21">
        <f>IF(F218="shipped","N/A",IF(F221="Yes",C210*3,0))</f>
        <v>0</v>
      </c>
    </row>
    <row r="222" spans="1:8" ht="15.75" thickBot="1" x14ac:dyDescent="0.3">
      <c r="A222" s="142" t="s">
        <v>360</v>
      </c>
      <c r="B222" s="143"/>
      <c r="C222" s="143"/>
      <c r="D222" s="143"/>
      <c r="E222" s="143"/>
      <c r="F222" s="144"/>
      <c r="G222" s="20">
        <f>SUM(G220:G221)</f>
        <v>0</v>
      </c>
    </row>
    <row r="223" spans="1:8" ht="15.75" thickBot="1" x14ac:dyDescent="0.3">
      <c r="A223" s="39"/>
      <c r="B223" s="39"/>
      <c r="C223" s="40"/>
      <c r="D223" s="39"/>
      <c r="E223" s="39"/>
      <c r="F223" s="39"/>
      <c r="G223" s="41"/>
    </row>
    <row r="224" spans="1:8" ht="16.5" thickBot="1" x14ac:dyDescent="0.3">
      <c r="A224" s="133" t="s">
        <v>310</v>
      </c>
      <c r="B224" s="134"/>
      <c r="C224" s="134"/>
      <c r="D224" s="134"/>
      <c r="E224" s="135"/>
      <c r="F224" s="136">
        <f>SUM(G4:G208)+G215+G222</f>
        <v>0</v>
      </c>
      <c r="G224" s="137"/>
    </row>
    <row r="225" spans="1:7" ht="15.75" x14ac:dyDescent="0.25">
      <c r="A225" s="132" t="s">
        <v>392</v>
      </c>
      <c r="B225" s="132"/>
      <c r="C225" s="132"/>
      <c r="D225" s="132"/>
      <c r="E225" s="132"/>
      <c r="F225" s="132"/>
      <c r="G225" s="132"/>
    </row>
  </sheetData>
  <sheetProtection algorithmName="SHA-512" hashValue="8OaHnQ/ytsSExJW11uCsI6kAAvhVbghTKwDLFV3WzbpC+ZegGORohNXsTffLNDcKci9OhFekOjnEBieOwFNeTA==" saltValue="p0G2XV1CQnpe0vviHQ41Lw==" spinCount="100000" sheet="1" selectLockedCells="1"/>
  <protectedRanges>
    <protectedRange algorithmName="SHA-512" hashValue="NMrOoQJHRj1o83ip5a6Xi85rQ1P8NySvbSoX+N/b+UltDZM8l1EZ0XNGzB7scT92w2zKM9rukqfe3FPHQ1xVfg==" saltValue="2ZImjr/1RShT3NJgVZj72A==" spinCount="100000" sqref="C4:C26 C28 C30:C32 C34:C79 C81:C105 C107:C133 C135:C147 C192:C208 E203:G208 E184:F202 G184:G185 C149:C184 E4:G147 E149:G183" name="Range1"/>
    <protectedRange algorithmName="SHA-512" hashValue="NMrOoQJHRj1o83ip5a6Xi85rQ1P8NySvbSoX+N/b+UltDZM8l1EZ0XNGzB7scT92w2zKM9rukqfe3FPHQ1xVfg==" saltValue="2ZImjr/1RShT3NJgVZj72A==" spinCount="100000" sqref="C27" name="Range1_1"/>
    <protectedRange algorithmName="SHA-512" hashValue="NMrOoQJHRj1o83ip5a6Xi85rQ1P8NySvbSoX+N/b+UltDZM8l1EZ0XNGzB7scT92w2zKM9rukqfe3FPHQ1xVfg==" saltValue="2ZImjr/1RShT3NJgVZj72A==" spinCount="100000" sqref="C29" name="Range1_2"/>
    <protectedRange algorithmName="SHA-512" hashValue="NMrOoQJHRj1o83ip5a6Xi85rQ1P8NySvbSoX+N/b+UltDZM8l1EZ0XNGzB7scT92w2zKM9rukqfe3FPHQ1xVfg==" saltValue="2ZImjr/1RShT3NJgVZj72A==" spinCount="100000" sqref="C33" name="Range1_3"/>
    <protectedRange algorithmName="SHA-512" hashValue="NMrOoQJHRj1o83ip5a6Xi85rQ1P8NySvbSoX+N/b+UltDZM8l1EZ0XNGzB7scT92w2zKM9rukqfe3FPHQ1xVfg==" saltValue="2ZImjr/1RShT3NJgVZj72A==" spinCount="100000" sqref="C80" name="Range1_4"/>
    <protectedRange algorithmName="SHA-512" hashValue="NMrOoQJHRj1o83ip5a6Xi85rQ1P8NySvbSoX+N/b+UltDZM8l1EZ0XNGzB7scT92w2zKM9rukqfe3FPHQ1xVfg==" saltValue="2ZImjr/1RShT3NJgVZj72A==" spinCount="100000" sqref="C106" name="Range1_5"/>
    <protectedRange algorithmName="SHA-512" hashValue="NMrOoQJHRj1o83ip5a6Xi85rQ1P8NySvbSoX+N/b+UltDZM8l1EZ0XNGzB7scT92w2zKM9rukqfe3FPHQ1xVfg==" saltValue="2ZImjr/1RShT3NJgVZj72A==" spinCount="100000" sqref="C134" name="Range1_6"/>
    <protectedRange algorithmName="SHA-512" hashValue="NMrOoQJHRj1o83ip5a6Xi85rQ1P8NySvbSoX+N/b+UltDZM8l1EZ0XNGzB7scT92w2zKM9rukqfe3FPHQ1xVfg==" saltValue="2ZImjr/1RShT3NJgVZj72A==" spinCount="100000" sqref="C185:C191 G186:G202" name="Range1_8"/>
  </protectedRanges>
  <sortState xmlns:xlrd2="http://schemas.microsoft.com/office/spreadsheetml/2017/richdata2" ref="A150:C208">
    <sortCondition ref="A149:A208"/>
  </sortState>
  <mergeCells count="18">
    <mergeCell ref="B1:G1"/>
    <mergeCell ref="A213:G214"/>
    <mergeCell ref="A3:G3"/>
    <mergeCell ref="C209:D209"/>
    <mergeCell ref="C210:D210"/>
    <mergeCell ref="A212:G212"/>
    <mergeCell ref="A148:G148"/>
    <mergeCell ref="A215:E215"/>
    <mergeCell ref="A225:G225"/>
    <mergeCell ref="A224:E224"/>
    <mergeCell ref="F224:G224"/>
    <mergeCell ref="A220:F220"/>
    <mergeCell ref="A221:E221"/>
    <mergeCell ref="A222:F222"/>
    <mergeCell ref="A216:G216"/>
    <mergeCell ref="A217:G217"/>
    <mergeCell ref="A218:E218"/>
    <mergeCell ref="F218:G218"/>
  </mergeCells>
  <conditionalFormatting sqref="A201">
    <cfRule type="duplicateValues" dxfId="3" priority="16"/>
  </conditionalFormatting>
  <conditionalFormatting sqref="C4:C147">
    <cfRule type="cellIs" dxfId="2" priority="10" operator="equal">
      <formula>0</formula>
    </cfRule>
  </conditionalFormatting>
  <conditionalFormatting sqref="E4:G147 C149:C157">
    <cfRule type="cellIs" dxfId="1" priority="25" operator="equal">
      <formula>0</formula>
    </cfRule>
  </conditionalFormatting>
  <conditionalFormatting sqref="E149:G208">
    <cfRule type="cellIs" dxfId="0" priority="1" operator="equal">
      <formula>0</formula>
    </cfRule>
  </conditionalFormatting>
  <dataValidations xWindow="1143" yWindow="553" count="4">
    <dataValidation type="list" allowBlank="1" showInputMessage="1" showErrorMessage="1" prompt="Select Yes if applicable to your order." sqref="F221" xr:uid="{E889386F-E659-41C4-8BC3-8F7DB3FFFF5B}">
      <formula1>"Select,Yes,No"</formula1>
    </dataValidation>
    <dataValidation type="list" allowBlank="1" showInputMessage="1" showErrorMessage="1" prompt="Select Pick Up or Shipped_x000a_" sqref="F219:G219" xr:uid="{4F5219FC-4991-4A73-A35C-5EAF20B11708}">
      <formula1>"Select Option,Pick Up,Shipped"</formula1>
    </dataValidation>
    <dataValidation type="list" allowBlank="1" showInputMessage="1" showErrorMessage="1" prompt="Choose Option" sqref="F215" xr:uid="{E64B1035-1593-4B97-A653-7FE5A980B408}">
      <formula1>"Select,Yes, No"</formula1>
    </dataValidation>
    <dataValidation type="list" allowBlank="1" showInputMessage="1" showErrorMessage="1" sqref="F218:G218" xr:uid="{DB8EE9B3-B88C-4A38-9376-9151441AE3EB}">
      <formula1>"Select Option,Pick Up,Shipped"</formula1>
    </dataValidation>
  </dataValidations>
  <printOptions horizontalCentered="1"/>
  <pageMargins left="0.35" right="0.35" top="0.5" bottom="1" header="0.3" footer="0.3"/>
  <pageSetup scale="91" fitToHeight="0" orientation="portrait" r:id="rId1"/>
  <headerFooter>
    <oddHeader>&amp;RPage &amp;P of &amp;N</oddHeader>
    <oddFooter xml:space="preserve">&amp;LAgrecol Office
10101 N Casey Rd
Evansville, WI 53536&amp;CPhone: (608) 223-3571
ecosolutions@agrecol.com&amp;RAgrecol Greenhouse
7900 W Caledonia 
Edgerton, WI 53534 </oddFooter>
  </headerFooter>
  <rowBreaks count="3" manualBreakCount="3">
    <brk id="64" max="6" man="1"/>
    <brk id="131" max="6" man="1"/>
    <brk id="194"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B05FD63D475143AF6F5868C2F5D263" ma:contentTypeVersion="7" ma:contentTypeDescription="Create a new document." ma:contentTypeScope="" ma:versionID="4e888e362d6f8292e60fa1c7639c103c">
  <xsd:schema xmlns:xsd="http://www.w3.org/2001/XMLSchema" xmlns:xs="http://www.w3.org/2001/XMLSchema" xmlns:p="http://schemas.microsoft.com/office/2006/metadata/properties" xmlns:ns3="b1212d71-a6a4-4fca-89b7-65234ccacd12" xmlns:ns4="ac69fbfd-b055-49b8-8952-fb649a4fdb4a" targetNamespace="http://schemas.microsoft.com/office/2006/metadata/properties" ma:root="true" ma:fieldsID="d4c3c2b7ecf21d5aa3b6689d3709d074" ns3:_="" ns4:_="">
    <xsd:import namespace="b1212d71-a6a4-4fca-89b7-65234ccacd12"/>
    <xsd:import namespace="ac69fbfd-b055-49b8-8952-fb649a4fdb4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212d71-a6a4-4fca-89b7-65234ccacd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69fbfd-b055-49b8-8952-fb649a4fdb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1DF290-B72A-4087-9C56-8E6004CD690C}">
  <ds:schemaRefs>
    <ds:schemaRef ds:uri="ac69fbfd-b055-49b8-8952-fb649a4fdb4a"/>
    <ds:schemaRef ds:uri="http://purl.org/dc/elements/1.1/"/>
    <ds:schemaRef ds:uri="http://schemas.microsoft.com/office/2006/metadata/properties"/>
    <ds:schemaRef ds:uri="http://purl.org/dc/terms/"/>
    <ds:schemaRef ds:uri="http://schemas.openxmlformats.org/package/2006/metadata/core-properties"/>
    <ds:schemaRef ds:uri="b1212d71-a6a4-4fca-89b7-65234ccacd12"/>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279B81B-0087-4D19-BF3E-14F2D37260F7}">
  <ds:schemaRefs>
    <ds:schemaRef ds:uri="http://schemas.microsoft.com/sharepoint/v3/contenttype/forms"/>
  </ds:schemaRefs>
</ds:datastoreItem>
</file>

<file path=customXml/itemProps3.xml><?xml version="1.0" encoding="utf-8"?>
<ds:datastoreItem xmlns:ds="http://schemas.openxmlformats.org/officeDocument/2006/customXml" ds:itemID="{A50E6BED-847F-4EE3-AC03-A57D4B444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212d71-a6a4-4fca-89b7-65234ccacd12"/>
    <ds:schemaRef ds:uri="ac69fbfd-b055-49b8-8952-fb649a4fd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Customer Information</vt:lpstr>
      <vt:lpstr>2025 Wholesale Order Form</vt:lpstr>
      <vt:lpstr>'2025 Wholesale Order Form'!Print_Area</vt:lpstr>
      <vt:lpstr>'Customer Information'!Print_Area</vt:lpstr>
      <vt:lpstr>'2025 Wholesale Order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Alyson McGinty</dc:creator>
  <cp:keywords/>
  <dc:description/>
  <cp:lastModifiedBy>Lake Ripley Management District</cp:lastModifiedBy>
  <cp:revision/>
  <cp:lastPrinted>2025-02-04T22:14:34Z</cp:lastPrinted>
  <dcterms:created xsi:type="dcterms:W3CDTF">2022-11-21T14:10:45Z</dcterms:created>
  <dcterms:modified xsi:type="dcterms:W3CDTF">2025-02-05T14:38:37Z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0x0101000DB05FD63D475143AF6F5868C2F5D263</vt:lpwstr>
  </property>
</Properties>
</file>